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D2002" sheetId="1" r:id="rId1"/>
  </sheets>
  <definedNames>
    <definedName name="\L">'SCD2002'!#REF!</definedName>
    <definedName name="CRITERIA">'SCD2002'!$B$625:$C$684</definedName>
    <definedName name="_xlnm.Print_Area" localSheetId="0">'SCD2002'!$D$8:$O$686</definedName>
    <definedName name="_xlnm.Print_Area">'SCD2002'!#REF!</definedName>
    <definedName name="PRINT_AREA_MI">'SCD2002'!$B$8:$C$624</definedName>
    <definedName name="_xlnm.Print_Titles" localSheetId="0">'SCD2002'!$A:$C,'SCD2002'!$1:$7</definedName>
    <definedName name="SCSTS56_1_170NT_F1" localSheetId="0">'SCD2002'!#REF!</definedName>
  </definedNames>
  <calcPr fullCalcOnLoad="1"/>
</workbook>
</file>

<file path=xl/sharedStrings.xml><?xml version="1.0" encoding="utf-8"?>
<sst xmlns="http://schemas.openxmlformats.org/spreadsheetml/2006/main" count="657" uniqueCount="537">
  <si>
    <t>FY 2000-01 ADJUSTED BASE</t>
  </si>
  <si>
    <t xml:space="preserve">   Academic Endowment Incentive - 4th Year of Implementation</t>
  </si>
  <si>
    <t xml:space="preserve">  Less:  FY 2000-01 Appropriation Base</t>
  </si>
  <si>
    <t>Education Accountability Act:</t>
  </si>
  <si>
    <t xml:space="preserve">   Conversion to Digital Transmission</t>
  </si>
  <si>
    <t xml:space="preserve"> </t>
  </si>
  <si>
    <t>Recurring</t>
  </si>
  <si>
    <t>Totals</t>
  </si>
  <si>
    <t>Line</t>
  </si>
  <si>
    <t>.</t>
  </si>
  <si>
    <t>"New" Recurring Revenue</t>
  </si>
  <si>
    <t>ENHANCEMENTS AND ADJUSTMENTS:</t>
  </si>
  <si>
    <t>Subtotal, Enhancements and Adjustments</t>
  </si>
  <si>
    <t>Subtotal, Part I Revenues</t>
  </si>
  <si>
    <t>NONRECURRING REVENUES</t>
  </si>
  <si>
    <t xml:space="preserve">  </t>
  </si>
  <si>
    <t>Subtotal, Nonrecurring Revenues</t>
  </si>
  <si>
    <t>TOTAL "NEW" FUNDS</t>
  </si>
  <si>
    <t>TOTAL ALLOCATIONS</t>
  </si>
  <si>
    <t xml:space="preserve">  Recurring Allocations</t>
  </si>
  <si>
    <t xml:space="preserve">  Nonrecurring Allocations</t>
  </si>
  <si>
    <t>GRAND TOTAL RECOMMENDED ALLOCATIONS</t>
  </si>
  <si>
    <t>RESIDUAL BALANCE</t>
  </si>
  <si>
    <t>STATEWIDE ALLOCATIONS</t>
  </si>
  <si>
    <t>F30</t>
  </si>
  <si>
    <t xml:space="preserve">EMPLOYEE BENEFITS </t>
  </si>
  <si>
    <t>F31</t>
  </si>
  <si>
    <t>V04</t>
  </si>
  <si>
    <t>Debt Service</t>
  </si>
  <si>
    <t xml:space="preserve">SUBTOTAL STATEWIDE </t>
  </si>
  <si>
    <t>AGENCY ALLOCATIONS</t>
  </si>
  <si>
    <t>Ag#</t>
  </si>
  <si>
    <t>AGENCIES</t>
  </si>
  <si>
    <t>H63</t>
  </si>
  <si>
    <t>State Department of Education</t>
  </si>
  <si>
    <t>SUBTOTAL STATE DEPARTMENT OF EDUCATION</t>
  </si>
  <si>
    <t>H67</t>
  </si>
  <si>
    <t>Educational Television Commission</t>
  </si>
  <si>
    <t>SUBTOTAL EDUCATIONAL TELEVISION COMMISSION</t>
  </si>
  <si>
    <t>H71</t>
  </si>
  <si>
    <t>Wil Lou Gray Opportunity School</t>
  </si>
  <si>
    <t>SUBTOTAL WIL LOU GRAY OPP SCHOOL</t>
  </si>
  <si>
    <t>H75</t>
  </si>
  <si>
    <t>School for the Deaf &amp; Blind</t>
  </si>
  <si>
    <t>SUBTOTAL SCHOOL FOR DEAF &amp; BLIND</t>
  </si>
  <si>
    <t>L12</t>
  </si>
  <si>
    <t>John de la Howe School</t>
  </si>
  <si>
    <t>SUBTOTAL JOHN DE LA HOWE SCHOOL</t>
  </si>
  <si>
    <t>H03</t>
  </si>
  <si>
    <t>Commission on Higher Education</t>
  </si>
  <si>
    <t xml:space="preserve">SUBTOTAL COMMISSION ON HIGHER EDUCATION </t>
  </si>
  <si>
    <t>H06</t>
  </si>
  <si>
    <t>Higher Education Tuition Grants</t>
  </si>
  <si>
    <t>SUBTOTAL TUITION GRANTS</t>
  </si>
  <si>
    <t>HIGHER EDUCATION INSTITUTIONS</t>
  </si>
  <si>
    <t>H09</t>
  </si>
  <si>
    <t>Citadel</t>
  </si>
  <si>
    <t>H12</t>
  </si>
  <si>
    <t>Clemson</t>
  </si>
  <si>
    <t>H15</t>
  </si>
  <si>
    <t>University of Charleston</t>
  </si>
  <si>
    <t>H17</t>
  </si>
  <si>
    <t>Coastal Carolina</t>
  </si>
  <si>
    <t>H18</t>
  </si>
  <si>
    <t>Francis Marion</t>
  </si>
  <si>
    <t>H21</t>
  </si>
  <si>
    <t>Lander</t>
  </si>
  <si>
    <t>H24</t>
  </si>
  <si>
    <t>SC State</t>
  </si>
  <si>
    <t>USC System</t>
  </si>
  <si>
    <t>H27</t>
  </si>
  <si>
    <t xml:space="preserve"> -Columbia</t>
  </si>
  <si>
    <t>H29</t>
  </si>
  <si>
    <t xml:space="preserve"> -Aiken</t>
  </si>
  <si>
    <t>H34</t>
  </si>
  <si>
    <t xml:space="preserve"> -Spartanburg</t>
  </si>
  <si>
    <t>H36</t>
  </si>
  <si>
    <t xml:space="preserve"> -Beaufort</t>
  </si>
  <si>
    <t>H37</t>
  </si>
  <si>
    <t xml:space="preserve"> -Lancaster</t>
  </si>
  <si>
    <t>H38</t>
  </si>
  <si>
    <t xml:space="preserve"> -Salkehatchie</t>
  </si>
  <si>
    <t>H39</t>
  </si>
  <si>
    <t xml:space="preserve"> -Sumter</t>
  </si>
  <si>
    <t>H40</t>
  </si>
  <si>
    <t xml:space="preserve"> -Union</t>
  </si>
  <si>
    <t>H47</t>
  </si>
  <si>
    <t>Winthrop</t>
  </si>
  <si>
    <t>H51</t>
  </si>
  <si>
    <t>MUSC</t>
  </si>
  <si>
    <t>SUBTOTAL HIGHER EDUCATION INSTITUTIONS</t>
  </si>
  <si>
    <t>H59</t>
  </si>
  <si>
    <t>Board for Technical and Comprehensive Education</t>
  </si>
  <si>
    <t>SUBTOTAL BD. TECHNICAL &amp; COMP. ED</t>
  </si>
  <si>
    <t>H79</t>
  </si>
  <si>
    <t>Department of Archives &amp; History</t>
  </si>
  <si>
    <t>SUBTOTAL DEPT OF ARCHIVES &amp; HISTORY</t>
  </si>
  <si>
    <t>H87</t>
  </si>
  <si>
    <t>State Library</t>
  </si>
  <si>
    <t>SUBTOTAL STATE LIBRARY</t>
  </si>
  <si>
    <t>H91</t>
  </si>
  <si>
    <t>Arts Commission</t>
  </si>
  <si>
    <t>SUBTOTAL ARTS COMMISSION</t>
  </si>
  <si>
    <t>H95</t>
  </si>
  <si>
    <t>State Museum</t>
  </si>
  <si>
    <t>SUBTOTAL STATE MUSEUM</t>
  </si>
  <si>
    <t>J02</t>
  </si>
  <si>
    <t>Department of Health &amp; Human Services</t>
  </si>
  <si>
    <t>SUBTOTAL DEPT. OF HEALTH &amp; HUMAN SERVICES</t>
  </si>
  <si>
    <t>J04</t>
  </si>
  <si>
    <t>Department of Health &amp; Environmental Control</t>
  </si>
  <si>
    <t>SUBTOTAL DEPT. OF HEALTH &amp; ENV. CONTROL</t>
  </si>
  <si>
    <t>J12</t>
  </si>
  <si>
    <t>Department of Mental Health</t>
  </si>
  <si>
    <t>SUBTOTAL DEPARTMENT OF MENTAL HEALTH</t>
  </si>
  <si>
    <t>J16</t>
  </si>
  <si>
    <t>Department of Disabilities &amp; Special Needs</t>
  </si>
  <si>
    <t>SUBTOTAL DEPT. OF DISABILITIES &amp; SPECIAL NEEDS</t>
  </si>
  <si>
    <t>H73</t>
  </si>
  <si>
    <t>Vocational Rehabilitation</t>
  </si>
  <si>
    <t>SUBTOTAL VOCATIONAL REHABILITATION</t>
  </si>
  <si>
    <t>J20</t>
  </si>
  <si>
    <t>Department of Alcohol &amp; Other Drug Abuse Services</t>
  </si>
  <si>
    <t>SUBTOTAL DEPT. OF ALCOHOL &amp; OTHER DRUG ABUSE</t>
  </si>
  <si>
    <t>L04</t>
  </si>
  <si>
    <t>Department of Social Services</t>
  </si>
  <si>
    <t>SUBTOTAL DEPARTMENT OF SOCIAL SERVICES</t>
  </si>
  <si>
    <t>L24</t>
  </si>
  <si>
    <t>Commission for the Blind</t>
  </si>
  <si>
    <t>SUBTOTAL COMMISSION FOR THE BLIND</t>
  </si>
  <si>
    <t>P12</t>
  </si>
  <si>
    <t>Forestry Commission</t>
  </si>
  <si>
    <t>SUBTOTAL FORESTRY COMMISSION</t>
  </si>
  <si>
    <t>P16</t>
  </si>
  <si>
    <t>Department of Agriculture</t>
  </si>
  <si>
    <t>SUBTOTAL DEPARTMENT OF AGRICULTURE</t>
  </si>
  <si>
    <t>P20</t>
  </si>
  <si>
    <t>Clemson-PSA</t>
  </si>
  <si>
    <t>SUBTOTAL CLEMSON-PSA</t>
  </si>
  <si>
    <t>P24</t>
  </si>
  <si>
    <t>Department of Natural Resources</t>
  </si>
  <si>
    <t>SUBTOTAL DEPT. OF NATURAL RESOURCES</t>
  </si>
  <si>
    <t>P26</t>
  </si>
  <si>
    <t>Sea Grant Consortium</t>
  </si>
  <si>
    <t>SUBTOTAL SEA GRANT CONSORTIUM</t>
  </si>
  <si>
    <t>P32</t>
  </si>
  <si>
    <t>Department of Commerce</t>
  </si>
  <si>
    <t>SUBTOTAL DEPT. OF COMMERCE</t>
  </si>
  <si>
    <t>B04</t>
  </si>
  <si>
    <t>Judicial Department</t>
  </si>
  <si>
    <t>SUBTOTAL JUDICIAL DEPARTMENT</t>
  </si>
  <si>
    <t>B06</t>
  </si>
  <si>
    <t>Sentencing Guidelines Commission</t>
  </si>
  <si>
    <t>SUBTOTAL SENTENCING GUIDELINES COMMISSION</t>
  </si>
  <si>
    <t>C05</t>
  </si>
  <si>
    <t>Administrative Law Judges</t>
  </si>
  <si>
    <t>SUBTOTAL ADMINISTRATIVE LAW JUDGES</t>
  </si>
  <si>
    <t>E20</t>
  </si>
  <si>
    <t>Attorney General</t>
  </si>
  <si>
    <t>SUBTOTAL ATTORNEY GENERAL</t>
  </si>
  <si>
    <t>E21</t>
  </si>
  <si>
    <t>Prosecution Coordination Commission</t>
  </si>
  <si>
    <t>SUBTOTAL PROSECUTION COORDINATION COMMISSION</t>
  </si>
  <si>
    <t>E22</t>
  </si>
  <si>
    <t xml:space="preserve">Office of Appellate Defense </t>
  </si>
  <si>
    <t>SUBTOTAL OFFICE OF APPELLATE DEFENSE</t>
  </si>
  <si>
    <t>E23</t>
  </si>
  <si>
    <t>Commission on Indigent Defense</t>
  </si>
  <si>
    <t>SUBTOTAL COMMISSION ON INDIGENT DEFENSE</t>
  </si>
  <si>
    <t>N04</t>
  </si>
  <si>
    <t>Dept. of Corrections</t>
  </si>
  <si>
    <t>SUBTOTAL DEPT. OF CORRECTIONS</t>
  </si>
  <si>
    <t>N08</t>
  </si>
  <si>
    <t>Department of Probation, Parole &amp; Pardon Services</t>
  </si>
  <si>
    <t xml:space="preserve">SUBTOTAL DEPT. OF PROBATION, PAROLE &amp; PARDON </t>
  </si>
  <si>
    <t>N12</t>
  </si>
  <si>
    <t>Department of Juvenile Justice</t>
  </si>
  <si>
    <t>SUBTOTAL DEPT. OF JUVENILE JUSTICE</t>
  </si>
  <si>
    <t>D10</t>
  </si>
  <si>
    <t>Governor's Office-SLED</t>
  </si>
  <si>
    <t>SUBTOTAL SLED</t>
  </si>
  <si>
    <t>K05</t>
  </si>
  <si>
    <t>Department of Public Safety</t>
  </si>
  <si>
    <t>SUBTOTAL DEPARTMENT OF PUBLIC SAFETY</t>
  </si>
  <si>
    <t>L36</t>
  </si>
  <si>
    <t>Human Affairs Commission</t>
  </si>
  <si>
    <t>SUBTOTAL HUMAN AFFAIRS COMMISSION</t>
  </si>
  <si>
    <t>L46</t>
  </si>
  <si>
    <t>Commission On Minority Affairs</t>
  </si>
  <si>
    <t>SUBTOTAL COMMISSION ON MINORITY AFFAIRS</t>
  </si>
  <si>
    <t>R08</t>
  </si>
  <si>
    <t>Workers Compensation Commission</t>
  </si>
  <si>
    <t>SUBTOTAL WORKERS COMP COMMISSION</t>
  </si>
  <si>
    <t>R20</t>
  </si>
  <si>
    <t>Department of Insurance</t>
  </si>
  <si>
    <t>SUBTOTAL DEPARTMENT OF INSURANCE</t>
  </si>
  <si>
    <t>R28</t>
  </si>
  <si>
    <t>Department of Consumer Affairs</t>
  </si>
  <si>
    <t>SUBTOTAL DEPT. OF CONSUMER AFFAIRS</t>
  </si>
  <si>
    <t>R36</t>
  </si>
  <si>
    <t>Department of Labor, Licensing, &amp; Regulation</t>
  </si>
  <si>
    <t>SUBTOTAL DEPT. OF LABOR, LICENSING &amp; REGULATION</t>
  </si>
  <si>
    <t>R60</t>
  </si>
  <si>
    <t>Employment Security Commission</t>
  </si>
  <si>
    <t>SUBTOTAL EMPLOYMENT SECURITY COMM</t>
  </si>
  <si>
    <t>X50</t>
  </si>
  <si>
    <t>Department of Transportation</t>
  </si>
  <si>
    <t>SUBTOTAL DEPARTMENT OF TRANSPORTATION</t>
  </si>
  <si>
    <t>A01</t>
  </si>
  <si>
    <t>The Senate</t>
  </si>
  <si>
    <t>SUBTOTAL THE SENATE</t>
  </si>
  <si>
    <t>A05</t>
  </si>
  <si>
    <t>House of Representatives</t>
  </si>
  <si>
    <t>SUBTOTAL HOUSE OF REPRESENTATIVES</t>
  </si>
  <si>
    <t>A15</t>
  </si>
  <si>
    <t>Codification of Laws &amp; Legislative Council</t>
  </si>
  <si>
    <t>SUBTOTAL CODIFICATION OF LAWS &amp; LEG COUNCIL</t>
  </si>
  <si>
    <t>A17</t>
  </si>
  <si>
    <t>Legislative Printing</t>
  </si>
  <si>
    <t>SUBTOTAL LEGISLATIVE PRINTING</t>
  </si>
  <si>
    <t>A20</t>
  </si>
  <si>
    <t>Legislative Audit Council</t>
  </si>
  <si>
    <t>SUBTOTAL LEG AUDIT COUNCIL</t>
  </si>
  <si>
    <t>A25</t>
  </si>
  <si>
    <t>Legislative Information Systems</t>
  </si>
  <si>
    <t>SUBTOTAL LEG INFORMATION SYSTEMS</t>
  </si>
  <si>
    <t>D05</t>
  </si>
  <si>
    <t>Governor's Office-Executive Control of the State</t>
  </si>
  <si>
    <t>SUBTOTAL EXECUTIVE CONTROL OF STATE</t>
  </si>
  <si>
    <t>D17</t>
  </si>
  <si>
    <t>Governor's Office-OEPP</t>
  </si>
  <si>
    <t>SUBTOTAL OEPP</t>
  </si>
  <si>
    <t>D20</t>
  </si>
  <si>
    <t>Governor's Office-Mansion &amp; Grounds</t>
  </si>
  <si>
    <t>SUBTOTAL MANSION &amp; GROUNDS</t>
  </si>
  <si>
    <t>E04</t>
  </si>
  <si>
    <t>Lieutenant Governor</t>
  </si>
  <si>
    <t>SUBTOTAL LIEUTENANT GOVERNOR</t>
  </si>
  <si>
    <t>E08</t>
  </si>
  <si>
    <t>Secretary of State</t>
  </si>
  <si>
    <t>SUBTOTAL SECRETARY OF STATE</t>
  </si>
  <si>
    <t>E12</t>
  </si>
  <si>
    <t>Comptroller General</t>
  </si>
  <si>
    <t>SUBTOTAL COMPTROLLER GENERAL</t>
  </si>
  <si>
    <t>E16</t>
  </si>
  <si>
    <t>State Treasurer</t>
  </si>
  <si>
    <t>SUBTOTAL STATE TREASURER</t>
  </si>
  <si>
    <t>E24</t>
  </si>
  <si>
    <t>Adjutant General</t>
  </si>
  <si>
    <t>SUBTOTAL ADJUTANT GENERAL</t>
  </si>
  <si>
    <t>E28</t>
  </si>
  <si>
    <t>Election Commission</t>
  </si>
  <si>
    <t xml:space="preserve">SUBTOTAL ELECTION COMMISSION  </t>
  </si>
  <si>
    <t xml:space="preserve">Budget &amp; Control Board </t>
  </si>
  <si>
    <t>F05</t>
  </si>
  <si>
    <t xml:space="preserve">   Division of Executive Director</t>
  </si>
  <si>
    <t>F07</t>
  </si>
  <si>
    <t xml:space="preserve">   Division of Operations</t>
  </si>
  <si>
    <t>F09</t>
  </si>
  <si>
    <t xml:space="preserve">   Division of Budget and Analyses</t>
  </si>
  <si>
    <t>F11</t>
  </si>
  <si>
    <t xml:space="preserve">   Division of Regional Development</t>
  </si>
  <si>
    <t>F27</t>
  </si>
  <si>
    <t xml:space="preserve">   State Auditor</t>
  </si>
  <si>
    <t>SUBTOTAL BUDGET &amp; CONTROL BOARD</t>
  </si>
  <si>
    <t>P28</t>
  </si>
  <si>
    <t>Department of Parks, Recreation &amp; Tourism</t>
  </si>
  <si>
    <t>SUBTOTAL DEPT. OF PRT</t>
  </si>
  <si>
    <t>R44</t>
  </si>
  <si>
    <t>Department of Revenue</t>
  </si>
  <si>
    <t>SUBTOTAL DEPT. OF REVENUE</t>
  </si>
  <si>
    <t>R52</t>
  </si>
  <si>
    <t>State Ethics Commission</t>
  </si>
  <si>
    <t>SUBTOTAL ETHICS COMMISSION</t>
  </si>
  <si>
    <t>S60</t>
  </si>
  <si>
    <t>Procurement Review Panel</t>
  </si>
  <si>
    <t>SUBTOTAL PROCUREMENT REVIEW  PANEL</t>
  </si>
  <si>
    <t>EIA</t>
  </si>
  <si>
    <t>GRAND TOTAL RESIDUAL NOT ALLOCATED</t>
  </si>
  <si>
    <t>Tobacco</t>
  </si>
  <si>
    <t xml:space="preserve">  Health Insurance - Retiree Growth</t>
  </si>
  <si>
    <t>H53</t>
  </si>
  <si>
    <t xml:space="preserve">   Transportation Center</t>
  </si>
  <si>
    <t>Non-Recurring</t>
  </si>
  <si>
    <t>Total</t>
  </si>
  <si>
    <t>Maintenance of Programs</t>
  </si>
  <si>
    <t>Expansion &amp; Other New Initiatives</t>
  </si>
  <si>
    <t>Consortium of Community Teaching Hospitals</t>
  </si>
  <si>
    <t>SC State-PSA</t>
  </si>
  <si>
    <t>SUBTOTAL SC STATE-PSA</t>
  </si>
  <si>
    <t>EDUCATION IMPROVEMENT ACT</t>
  </si>
  <si>
    <t xml:space="preserve">  "New" Recurring Revenue</t>
  </si>
  <si>
    <t xml:space="preserve">  Enhancements and Adjustments:</t>
  </si>
  <si>
    <t>Total "New" Recurring Revenue</t>
  </si>
  <si>
    <t>Recurring Revenue:</t>
  </si>
  <si>
    <t>Revenue</t>
  </si>
  <si>
    <t>Appropriations</t>
  </si>
  <si>
    <t>Total EIA Appropriations</t>
  </si>
  <si>
    <t>Residual Balance</t>
  </si>
  <si>
    <t>P21</t>
  </si>
  <si>
    <t>Increases</t>
  </si>
  <si>
    <t xml:space="preserve">   Business School Accreditation</t>
  </si>
  <si>
    <t xml:space="preserve">   SC First Steps to School Readiness - Replace FY 2000-01 Non-Recurring</t>
  </si>
  <si>
    <t xml:space="preserve">   Education Accountability Act Initiatives:</t>
  </si>
  <si>
    <t xml:space="preserve">      Homework Centers</t>
  </si>
  <si>
    <t xml:space="preserve">      Teacher/Principal Specialist</t>
  </si>
  <si>
    <t xml:space="preserve">      External Review Teams</t>
  </si>
  <si>
    <t xml:space="preserve">      Palmetto Gold/Silver Awards</t>
  </si>
  <si>
    <t xml:space="preserve">   Instructional Materials - Replace FY 2000-01 Non-Recurring</t>
  </si>
  <si>
    <t xml:space="preserve">   Character Education - Replace FY 2000-01 Non-Recurring</t>
  </si>
  <si>
    <t xml:space="preserve">   Transfers from EIA to General Fund:</t>
  </si>
  <si>
    <t xml:space="preserve">       Credits High School Diploma</t>
  </si>
  <si>
    <t xml:space="preserve">       Tech Prep</t>
  </si>
  <si>
    <t xml:space="preserve">       Testing &amp; Assessment</t>
  </si>
  <si>
    <t xml:space="preserve">       Bus Drivers' Salary</t>
  </si>
  <si>
    <t xml:space="preserve">       Modernize Vocational Equipment</t>
  </si>
  <si>
    <t xml:space="preserve">       Continuum of Care</t>
  </si>
  <si>
    <t xml:space="preserve">       Wil Lou Gray Vocational Equipment</t>
  </si>
  <si>
    <t xml:space="preserve">       Dept. of Archives &amp; History</t>
  </si>
  <si>
    <t xml:space="preserve">       John de la Howe School</t>
  </si>
  <si>
    <t xml:space="preserve">       Dept. of Alcohol &amp; Other Drug Abuse Services</t>
  </si>
  <si>
    <t xml:space="preserve">       Governor's School for Arts &amp; Humanities</t>
  </si>
  <si>
    <t xml:space="preserve">   Base Reduction</t>
  </si>
  <si>
    <t xml:space="preserve">  Health Insurance - FY 2000-01 Rate Increase (2nd Six Months &amp; Replace Non-Recurring)</t>
  </si>
  <si>
    <t xml:space="preserve">   LIFE Scholarships - Replace FY 2000-01 Non-Recurring</t>
  </si>
  <si>
    <t xml:space="preserve">   LIFE Scholarships - Full Funding Level</t>
  </si>
  <si>
    <t xml:space="preserve">   Barnwell Scholarships - Estimate</t>
  </si>
  <si>
    <t xml:space="preserve">   Access &amp; Equity - Replace FY 2000-01 Non-Recurring</t>
  </si>
  <si>
    <t xml:space="preserve">   GEAR-UP - Replace FY 2000-01 Non-Recurring</t>
  </si>
  <si>
    <t xml:space="preserve">   EPSCOR - Replace FY 2000-01 Non-Recurring</t>
  </si>
  <si>
    <t xml:space="preserve">   Performance Funding - Replace FY 2000-01 Non-Recurring</t>
  </si>
  <si>
    <t xml:space="preserve">   Academic Endowment Incentive - Replace FY 2000-01 Non-Recurring</t>
  </si>
  <si>
    <t xml:space="preserve">   Municipal Services - Replace FY 2000-01 Non-Recurring</t>
  </si>
  <si>
    <t xml:space="preserve">   Academic Initiative - Replace FY 2000-01 Non-Recurring</t>
  </si>
  <si>
    <t xml:space="preserve">    Small Business Development Center - Replace FY 2000-01 Non-Recurring</t>
  </si>
  <si>
    <t xml:space="preserve">  Special Schools - Replace FY 2000-01 Non-Recurring</t>
  </si>
  <si>
    <t xml:space="preserve">  Base Reduction</t>
  </si>
  <si>
    <t xml:space="preserve">   Medicaid Match Rate Change</t>
  </si>
  <si>
    <t xml:space="preserve">   Community Long-Term Care Slots (500) - Replace FY 2000-01 Non-Recurring</t>
  </si>
  <si>
    <t xml:space="preserve">   Newborn Hearing Screenings - Replace FY 2000-01 Non-Recurring</t>
  </si>
  <si>
    <t xml:space="preserve">   Sickle Cell Prevention &amp; Testing - Replace FY 2000-01 Non-Recurring</t>
  </si>
  <si>
    <t xml:space="preserve">   Kids Count - Replace FY 2000-01 Non-Recurring</t>
  </si>
  <si>
    <t xml:space="preserve">   Youth Smoking Prevention &amp; Cessation - Replace FY 2000-01 Non-Recurring</t>
  </si>
  <si>
    <t xml:space="preserve">   Sexual Predator Program - Replace FY 2000-01 Non-Recurring</t>
  </si>
  <si>
    <t xml:space="preserve">   DJJ Lawsuit Subclass - Replace FY 2000-01 Non-Recurring</t>
  </si>
  <si>
    <t xml:space="preserve">   Crisis Stabilization - Replace FY 2000-01 Non-Recurring</t>
  </si>
  <si>
    <t xml:space="preserve">   Family Respite for Alzheimers - Replace FY 2000-01 Non-Recurring</t>
  </si>
  <si>
    <t xml:space="preserve">   Project COPE Alzheimers Community Prog - Replace FY 2000-01 Non-Recurring</t>
  </si>
  <si>
    <t xml:space="preserve">   Direct Care Staff Pay - 2nd Six Months</t>
  </si>
  <si>
    <t xml:space="preserve">  200 Community Residential Homes - Replace FY 2000-01 Non-Recurring</t>
  </si>
  <si>
    <t xml:space="preserve">  Residential Beds for Aging Caregivers - Replace FY 2000-01 Non-Recurring</t>
  </si>
  <si>
    <t xml:space="preserve">  Direct Care Staff Pay - 2nd Six Months</t>
  </si>
  <si>
    <t xml:space="preserve">  Medicaid Match Rate Change</t>
  </si>
  <si>
    <t xml:space="preserve">  The Bridge - Replace FY 2000-01 Non-Recurring</t>
  </si>
  <si>
    <t xml:space="preserve">  Emotionally Disturbed Children - Replace FY 2000-01 Non-Recurring</t>
  </si>
  <si>
    <t xml:space="preserve">  Foster Care Payments/Teen Homes - Replace FY 2000-01 Non-Recurring</t>
  </si>
  <si>
    <t xml:space="preserve">   Trooper Class</t>
  </si>
  <si>
    <t xml:space="preserve">   1890 Leadership Institute - Replace FY 2000-01 Non-Recurring &amp; Expansion</t>
  </si>
  <si>
    <t xml:space="preserve">  Alternative Funding - Replace FY 2000-01 Non-Recurring</t>
  </si>
  <si>
    <t xml:space="preserve">  Palmetto Trails</t>
  </si>
  <si>
    <t xml:space="preserve">  Employee Pay Plan - Annualization of FY 2000-01 Increase</t>
  </si>
  <si>
    <t xml:space="preserve">  Tuition Assistance - Replace FY 2000-01 Non-Recurring</t>
  </si>
  <si>
    <t xml:space="preserve">      Base Reduction</t>
  </si>
  <si>
    <t xml:space="preserve">     Base Reduction</t>
  </si>
  <si>
    <t>Capital Reserve Fund (2% of FY 1999-2000 Revenue)</t>
  </si>
  <si>
    <t xml:space="preserve">   Partnership/Community Cultural Dev. Grants - Replace FY 2000-01 Non-Recurring</t>
  </si>
  <si>
    <t xml:space="preserve">  Local Government Fund (4.5% of FY 1999-2000 Revenue)</t>
  </si>
  <si>
    <t xml:space="preserve">  Aid to Fire Districts Formula Funding</t>
  </si>
  <si>
    <t>Health Care</t>
  </si>
  <si>
    <t>Trust Fund</t>
  </si>
  <si>
    <t>Health Care Trust Fund FY 2001-02 Interest</t>
  </si>
  <si>
    <t>Health Care Trust Fund FY 2000-01 Interest (NR)</t>
  </si>
  <si>
    <t>Tobacco Fund FY 2000-01 Interest (NR)</t>
  </si>
  <si>
    <t xml:space="preserve">FY 2001-02 General Reserve Fund Transfer </t>
  </si>
  <si>
    <t>X12</t>
  </si>
  <si>
    <t>Aid to Subdivisions - Comptroller General</t>
  </si>
  <si>
    <t>X22</t>
  </si>
  <si>
    <t>Aid to Subdivisions - State Treasurer</t>
  </si>
  <si>
    <t xml:space="preserve">  Personal Property Tax Relief - Automobiles</t>
  </si>
  <si>
    <t xml:space="preserve">   Bus Drivers Pay Increase, 2%</t>
  </si>
  <si>
    <t>General Reserve Fund Contribution (3% of FY 1999-2000 Revenue)</t>
  </si>
  <si>
    <t xml:space="preserve">   EFA Hold Harmless</t>
  </si>
  <si>
    <t xml:space="preserve">       Summer School &amp; Comp. Remediation Prog. Annualization &amp; Expansion</t>
  </si>
  <si>
    <t xml:space="preserve">       Retraining Grants (See EIA)</t>
  </si>
  <si>
    <t xml:space="preserve">    Second Sales Tax Holiday</t>
  </si>
  <si>
    <t xml:space="preserve">      Retraining Grants</t>
  </si>
  <si>
    <t>Transfers from EIA to General Fund:</t>
  </si>
  <si>
    <t xml:space="preserve">      K-12 Technology Initiative</t>
  </si>
  <si>
    <t>School Improvement Council Assistance</t>
  </si>
  <si>
    <t>EOC Family Involvement</t>
  </si>
  <si>
    <t>Act 135 Early Childhood Development &amp; Academic Assistance</t>
  </si>
  <si>
    <t xml:space="preserve">      Credits High School Diploma</t>
  </si>
  <si>
    <t xml:space="preserve">      Tech Prep</t>
  </si>
  <si>
    <t xml:space="preserve">      Testing &amp; Assessment</t>
  </si>
  <si>
    <t xml:space="preserve">      Bus Drivers' Salary</t>
  </si>
  <si>
    <t xml:space="preserve">      Modernize Vocational Equipment</t>
  </si>
  <si>
    <t xml:space="preserve">      Continuum of Care</t>
  </si>
  <si>
    <t xml:space="preserve">      Wil Lou Gray Vocational Equipment</t>
  </si>
  <si>
    <t xml:space="preserve">      Dept. of Archives &amp; History</t>
  </si>
  <si>
    <t xml:space="preserve">      John de la Howe School</t>
  </si>
  <si>
    <t xml:space="preserve">      Dept. of Alcohol &amp; Other Drug Abuse Services</t>
  </si>
  <si>
    <t xml:space="preserve">      Governor's School for Arts &amp; Humanities</t>
  </si>
  <si>
    <t>Changes in Existing Programs:</t>
  </si>
  <si>
    <t xml:space="preserve">      Local School Innovation</t>
  </si>
  <si>
    <t>SCDFY2002.xls</t>
  </si>
  <si>
    <t xml:space="preserve">  Revenue Forecast, FY 2001-02 (BEA Forecast Nov. 9, 2000)</t>
  </si>
  <si>
    <t xml:space="preserve">  Interest Earnings Forecast, FY 2001-02 (BEA Forecast Nov. 9, 2000)</t>
  </si>
  <si>
    <t xml:space="preserve">    Base Reduction</t>
  </si>
  <si>
    <t xml:space="preserve">     Senior Drug Program  - Replace FY 2000-01 Non-Recurring &amp; Expansion</t>
  </si>
  <si>
    <t xml:space="preserve">   School Operating Homestead Exemption Holdharmless</t>
  </si>
  <si>
    <t xml:space="preserve">  Employee Pay Plan - 1.5% COLA, July 1, 2001; 1% Merit</t>
  </si>
  <si>
    <t xml:space="preserve">   Health &amp; Dental Benefits for Part-Time Teachers</t>
  </si>
  <si>
    <t xml:space="preserve">   Transfer Omega Project from Tech &amp; Comp. Education Board</t>
  </si>
  <si>
    <t xml:space="preserve">    Materials Research Science &amp; Eng. Center (Nano Tech) - Replace FY 2000-01 Non-Recurring</t>
  </si>
  <si>
    <t xml:space="preserve">  Transfer Omega Project to Francis Marion University</t>
  </si>
  <si>
    <t xml:space="preserve">  Other Operating Expenses</t>
  </si>
  <si>
    <t xml:space="preserve">  Reapportionment</t>
  </si>
  <si>
    <t xml:space="preserve">  Transfer Agency to A30-Legislative Printing, Information &amp; Technology Systems</t>
  </si>
  <si>
    <t>A30</t>
  </si>
  <si>
    <t>Legislative Printing, Information &amp; Technology Systems</t>
  </si>
  <si>
    <t xml:space="preserve">  Transfer from A17-Legislative Printing</t>
  </si>
  <si>
    <t xml:space="preserve">  Transfer from A25-Legislative Information Systems</t>
  </si>
  <si>
    <t>SUBTOTAL LEGISLATIVE PRINTING, INFORMATION &amp; TECHNOLOGY SYSTEMS</t>
  </si>
  <si>
    <t xml:space="preserve">  Statewide Primary Elections</t>
  </si>
  <si>
    <t xml:space="preserve">     OSB Rent</t>
  </si>
  <si>
    <t>Impaired Districts Base Reduction</t>
  </si>
  <si>
    <t>Teaching Fellows Program</t>
  </si>
  <si>
    <t>Report Card</t>
  </si>
  <si>
    <t>H.3687</t>
  </si>
  <si>
    <t xml:space="preserve">   SREB Scholarships</t>
  </si>
  <si>
    <t xml:space="preserve">     SilverCard/SilverCard Plus</t>
  </si>
  <si>
    <t xml:space="preserve">   Education Finance Act &amp; Emp. Cont. (3.04% Infl; $2,073 BSC; 822,000 WPU) (Revised Estimate)</t>
  </si>
  <si>
    <t xml:space="preserve">   Teachers Salaries to $593 Above Southeastern Average (also see EIA) (Revised Estimate)</t>
  </si>
  <si>
    <t>Teachers Salaries to $593 Above Southeastern Average (also see H63) (Revised Estimate)</t>
  </si>
  <si>
    <t>Revenue Forecast, FY 2001-02 (BEA Forecast Nov. 9, 2000/Feb. 15, 2001)</t>
  </si>
  <si>
    <t>Less:  FY 2001-02 Transfer to Tax Relief Trust Fund (BEA Forecast Nov. 9, 2000/Feb. 15, 2001)</t>
  </si>
  <si>
    <t>Net General Fund Revenue Forecast, FY 2001-02</t>
  </si>
  <si>
    <t>Less:   FY 2000-01 Adjusted Appropriation Base</t>
  </si>
  <si>
    <t>Revenue Forecast without Sales Tax on Food Proviso</t>
  </si>
  <si>
    <t>Provisos</t>
  </si>
  <si>
    <t>Proviso 72.109</t>
  </si>
  <si>
    <t xml:space="preserve">  Transfer Victims Assistance Funds to General Fund (HOU:Proviso 56DD.38)</t>
  </si>
  <si>
    <t xml:space="preserve">  Health Insurance - FY 2001-02 Rate Increase (1st Six Months)</t>
  </si>
  <si>
    <t xml:space="preserve">  Employee Pay Plan - 2.0% under $30,000; 1% over $30,000; July 1, 2001 </t>
  </si>
  <si>
    <t xml:space="preserve">  Salary Supplement - County Auditors &amp; Treasurers - 1.5% Increase</t>
  </si>
  <si>
    <t xml:space="preserve">   Leadership Conference</t>
  </si>
  <si>
    <t xml:space="preserve">   Performance Funding Increase</t>
  </si>
  <si>
    <t xml:space="preserve">   Francis Marion Nursing Program</t>
  </si>
  <si>
    <t xml:space="preserve">   Alzheimer's Research</t>
  </si>
  <si>
    <t xml:space="preserve">   Pharmaceutical Reimbursement at AWP less 11.5%</t>
  </si>
  <si>
    <t xml:space="preserve">   Breast &amp; Cervical Cancer Waiver</t>
  </si>
  <si>
    <t xml:space="preserve">  SAPT Block Grant State Matching Funds</t>
  </si>
  <si>
    <t xml:space="preserve">  Spring Dairy Exhibition</t>
  </si>
  <si>
    <t xml:space="preserve">  Hunley HVAC System</t>
  </si>
  <si>
    <t xml:space="preserve">  World Trade Center</t>
  </si>
  <si>
    <t xml:space="preserve">  South Carolina Export Consortium</t>
  </si>
  <si>
    <t xml:space="preserve">  NCSL &amp; Council of Governments - Annualize FY 2000-01 Non-Recurring</t>
  </si>
  <si>
    <t xml:space="preserve">  Special Session Costs</t>
  </si>
  <si>
    <t xml:space="preserve">  Mansion Staff</t>
  </si>
  <si>
    <t xml:space="preserve">     State Employee Adoption Assistance Program</t>
  </si>
  <si>
    <t>Governor's Schools Teacher Salaries at Local District Rate (HOU:Proviso 1A.24)</t>
  </si>
  <si>
    <t xml:space="preserve">      Continuous Improvement Innovation (See also Changes in Existing Programs below)</t>
  </si>
  <si>
    <t xml:space="preserve">      Continuous Improvement Innovation (See also Transfers from EIA to General Fund above)</t>
  </si>
  <si>
    <t xml:space="preserve">   Limit Four Prescriptions to 34-Day Supply (HOU:Proviso 8.40)</t>
  </si>
  <si>
    <t xml:space="preserve">   Generic Substitution when Available with Over-ride (HOU:Proviso 8.41)</t>
  </si>
  <si>
    <t xml:space="preserve">   Anti-Ulcer Prescriptions-Maximum of 8 Weeks/Lower Cost Prescription (HOU:Proviso 8.42)</t>
  </si>
  <si>
    <t xml:space="preserve">   Anti-Arthritic Prescriptions-Limit to Rheumatoid Arthritis or Osterarthritis (HOU:Proviso 8.43)</t>
  </si>
  <si>
    <t>REVENUES FY 2001-02</t>
  </si>
  <si>
    <t>Senate</t>
  </si>
  <si>
    <t xml:space="preserve">       Teachers Salaries Unsatisfactory Districts</t>
  </si>
  <si>
    <t xml:space="preserve">   Hunley Security</t>
  </si>
  <si>
    <t xml:space="preserve">  Employee Separation Assistance</t>
  </si>
  <si>
    <t xml:space="preserve">  Horse Guard &amp; Caisson Detachment</t>
  </si>
  <si>
    <t xml:space="preserve">  Water Tanks</t>
  </si>
  <si>
    <t xml:space="preserve">   Veterans Nursing Home</t>
  </si>
  <si>
    <t xml:space="preserve">   Operating Expenses</t>
  </si>
  <si>
    <t xml:space="preserve">  Technology Alliance</t>
  </si>
  <si>
    <t xml:space="preserve">    Leadership Center</t>
  </si>
  <si>
    <t xml:space="preserve">   Exemption of Private Schools from Use Tax (SEN:Proviso 72.106)</t>
  </si>
  <si>
    <t xml:space="preserve">   DNR Retain Interest on Hunting &amp; Fishing License Fees (HOU;SEN:Proviso 24.12)</t>
  </si>
  <si>
    <t xml:space="preserve">   Contractors Licensing Board Revenue to General Fund (HOU;SEN:Proviso 50.5)</t>
  </si>
  <si>
    <t xml:space="preserve">   Museum Commission Exempted from Admission Tax (HOU;SEN:Proviso 19.11)</t>
  </si>
  <si>
    <t xml:space="preserve">   Elimination of Dept. of Corrections Pay Telephone Surcharge (SEN:Proviso 72.63)</t>
  </si>
  <si>
    <t xml:space="preserve">  Aid to Fire Districts Lapsed Funds (GOV;HOU:Proviso 72.77; SEN:Proviso 72.110)</t>
  </si>
  <si>
    <t xml:space="preserve">  Documentary Stamp Fee Accounting Change (HOU;SEN:Proviso 72.93)</t>
  </si>
  <si>
    <t xml:space="preserve">  Transfer from Silver Card (HOU:Proviso 72.81; SEN:Proviso 72.110)</t>
  </si>
  <si>
    <t xml:space="preserve">  Transfer from DHEC Sub-Funds 3157, 4545 &amp; 4546 (HOU:Proviso 9.42; SEN:Proviso 72.110)</t>
  </si>
  <si>
    <t xml:space="preserve">  Transfer from DHHS Sub-Fund 3035 (HOU:Proviso 8.39; SEN:Proviso 72.110)</t>
  </si>
  <si>
    <t xml:space="preserve">  Transfer from DNR Operating Revenue (SEN:Proviso 72.110)</t>
  </si>
  <si>
    <r>
      <t xml:space="preserve">  Transfer from SDE Health &amp; Dental Part-Time Teachers </t>
    </r>
    <r>
      <rPr>
        <sz val="10"/>
        <color indexed="8"/>
        <rFont val="Arial"/>
        <family val="2"/>
      </rPr>
      <t>(less than anticipated participation)</t>
    </r>
    <r>
      <rPr>
        <sz val="12"/>
        <color indexed="8"/>
        <rFont val="Arial"/>
        <family val="2"/>
      </rPr>
      <t xml:space="preserve"> (SEN:Proviso 72.110)</t>
    </r>
  </si>
  <si>
    <r>
      <t xml:space="preserve">  Transfer from SDE Deferred Comp Match for Teachers </t>
    </r>
    <r>
      <rPr>
        <sz val="10"/>
        <color indexed="8"/>
        <rFont val="Arial"/>
        <family val="2"/>
      </rPr>
      <t xml:space="preserve">(less than anticipated participation) </t>
    </r>
    <r>
      <rPr>
        <sz val="12"/>
        <color indexed="8"/>
        <rFont val="Arial"/>
        <family val="2"/>
      </rPr>
      <t>(SEN:Proviso 72.110)</t>
    </r>
  </si>
  <si>
    <r>
      <t xml:space="preserve">  Transfer from SDE Principals &amp; Teachers On-Site </t>
    </r>
    <r>
      <rPr>
        <sz val="10"/>
        <color indexed="8"/>
        <rFont val="Arial"/>
        <family val="2"/>
      </rPr>
      <t>(less than anticipated availability)</t>
    </r>
    <r>
      <rPr>
        <sz val="12"/>
        <color indexed="8"/>
        <rFont val="Arial"/>
        <family val="2"/>
      </rPr>
      <t xml:space="preserve"> (SEN:Proviso 72.110)</t>
    </r>
  </si>
  <si>
    <r>
      <t xml:space="preserve">  Transfer from SDE Alternative Schools </t>
    </r>
    <r>
      <rPr>
        <sz val="10"/>
        <color indexed="8"/>
        <rFont val="Arial"/>
        <family val="2"/>
      </rPr>
      <t>(student count lower than anticipated)</t>
    </r>
    <r>
      <rPr>
        <sz val="12"/>
        <color indexed="8"/>
        <rFont val="Arial"/>
        <family val="2"/>
      </rPr>
      <t xml:space="preserve"> (SEN:Proviso 72.110)</t>
    </r>
  </si>
  <si>
    <t xml:space="preserve">  Transfer from BCB Other Fund Cash Accounts (SEN:Proviso 72.110)</t>
  </si>
  <si>
    <t xml:space="preserve">  Transfer from Extended Care Maintenance Fund (SEN:Proviso 72.109)</t>
  </si>
  <si>
    <t xml:space="preserve">   Medicaid - Replace FY 2000-01 Non-Recurring (See also HOU:Prov 8.38; SEN:Prov 8.52 &amp; 72.82)</t>
  </si>
  <si>
    <t xml:space="preserve">       Homework Centers</t>
  </si>
  <si>
    <t>Proviso 72.111</t>
  </si>
  <si>
    <t xml:space="preserve">       Instructional Materials - Low Performing Schools</t>
  </si>
  <si>
    <t xml:space="preserve">       Technology - Low Performing Schools</t>
  </si>
  <si>
    <t xml:space="preserve">       Lead Principal/Curriculum Specialist</t>
  </si>
  <si>
    <t xml:space="preserve">   Medicaid - Shortfall Replacement (HOU:Proviso 8.38)</t>
  </si>
  <si>
    <t xml:space="preserve">   Pediatric Subspecialist - Replace FY 2000-01 Non-Recurring &amp; Full Implementation (HOU:Proviso 8.38)</t>
  </si>
  <si>
    <t xml:space="preserve">   Primary Care Reimbursement - Replace FY 2000-01 Non-Recurring &amp; Full Implementation (HOU:Proviso 8.38)</t>
  </si>
  <si>
    <t xml:space="preserve">   Hospitals - Replace FY 2000-01 Non-Recurring (HOU:Proviso 8.38)</t>
  </si>
  <si>
    <t xml:space="preserve">   Nursing Home COLA Adjustment - Replace FY 2000-01 Non-Recurring (HOU:Proviso 8.38)</t>
  </si>
  <si>
    <t xml:space="preserve">   Nursing Home Beds - Replace FY 2000-01 Non-Recurring (HOU:Proviso 8.38)</t>
  </si>
  <si>
    <t xml:space="preserve">   Maxillofacial Prosthodontics (MUSC) - Replace FY 2000-01 Non-Recurring (HOU:Proviso 8.38)</t>
  </si>
  <si>
    <t xml:space="preserve">   Pharmaceutical Reimbursement at AWP less 10% (HOU:Proviso 8.38)</t>
  </si>
  <si>
    <t xml:space="preserve">   Nursing Home COLA Adjustment - FY 2001-02 (See also SEN:Proviso 8.52)</t>
  </si>
  <si>
    <t xml:space="preserve">  Other Funds Reductions (HOU;SEN:Proviso 72.111)</t>
  </si>
  <si>
    <t xml:space="preserve">   Second Sales Tax Holiday (HOU:Proviso 72.91)</t>
  </si>
  <si>
    <t xml:space="preserve">   Residential Exemption Reimbursement/FY 2001 Funding Level (HOU:Proviso 69A.2)</t>
  </si>
  <si>
    <t xml:space="preserve">  Transfer from First Steps (HOU:Prov 72.80; SEN:Prov 72.110)</t>
  </si>
  <si>
    <t xml:space="preserve">  FY 2000-01 Excess Debt Service (HOU:Proviso 72.77; SEN:Proviso 72.110)</t>
  </si>
  <si>
    <t xml:space="preserve">       Continuous Improvement Innovation</t>
  </si>
  <si>
    <t xml:space="preserve">      National Board Certification</t>
  </si>
  <si>
    <t xml:space="preserve">      Teacher Supplies</t>
  </si>
  <si>
    <t xml:space="preserve">  Other Funds Reductions (HOU:Proviso 59.9)</t>
  </si>
  <si>
    <t>FY 2001-02 Appropriation Bill</t>
  </si>
  <si>
    <t>Conference</t>
  </si>
  <si>
    <t>Minus</t>
  </si>
  <si>
    <t xml:space="preserve">   Sales Tax on Food - Maintain 20% Reduction</t>
  </si>
  <si>
    <t>20a</t>
  </si>
  <si>
    <t xml:space="preserve">  FY 2000-01 Excess Debt Service - Fire Academy Bonds (SEN:Proviso 72.110)</t>
  </si>
  <si>
    <t xml:space="preserve">  Transfer Balance to General Fund (Proviso 72.111)</t>
  </si>
  <si>
    <t>Committee</t>
  </si>
  <si>
    <t xml:space="preserve">  Transfer Balance to General Fund (Proviso 72.110)</t>
  </si>
  <si>
    <t>51a</t>
  </si>
  <si>
    <t>51b</t>
  </si>
  <si>
    <t>Conference Committee Recommendations</t>
  </si>
  <si>
    <t>CONFERENCE COMMITTEE</t>
  </si>
  <si>
    <t>Allan's Columns</t>
  </si>
  <si>
    <t>F29</t>
  </si>
  <si>
    <t xml:space="preserve">   Retirement Division</t>
  </si>
  <si>
    <t>586a</t>
  </si>
  <si>
    <t>586b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</si>
</sst>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;;"/>
    <numFmt numFmtId="166" formatCode="hh:mm\ AM/PM"/>
    <numFmt numFmtId="167" formatCode="0.0"/>
    <numFmt numFmtId="168" formatCode="#,##0.0_);\(#,##0.0\)"/>
    <numFmt numFmtId="169" formatCode="#,##0.000_);\(#,##0.000\)"/>
    <numFmt numFmtId="170" formatCode="mmmm\ d\,\ yyyy"/>
  </numFmts>
  <fonts count="10"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8"/>
      <color indexed="8"/>
      <name val="Times New Roman"/>
      <family val="0"/>
    </font>
    <font>
      <sz val="12"/>
      <color indexed="8"/>
      <name val="Arial MT"/>
      <family val="0"/>
    </font>
    <font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9.6"/>
      <color indexed="12"/>
      <name val="Arial"/>
      <family val="0"/>
    </font>
    <font>
      <u val="single"/>
      <sz val="9.6"/>
      <color indexed="3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ck"/>
      <top>
        <color indexed="63"/>
      </top>
      <bottom style="thin"/>
    </border>
  </borders>
  <cellStyleXfs count="17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1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0" fillId="0" borderId="0" xfId="0" applyNumberFormat="1" applyFill="1" applyAlignment="1">
      <alignment horizontal="fill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fill"/>
    </xf>
    <xf numFmtId="37" fontId="0" fillId="0" borderId="0" xfId="0" applyNumberFormat="1" applyFill="1" applyBorder="1" applyAlignment="1">
      <alignment horizontal="left"/>
    </xf>
    <xf numFmtId="37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/>
    </xf>
    <xf numFmtId="37" fontId="0" fillId="0" borderId="2" xfId="0" applyNumberFormat="1" applyFill="1" applyBorder="1" applyAlignment="1">
      <alignment horizontal="fill"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7" xfId="0" applyNumberFormat="1" applyFill="1" applyBorder="1" applyAlignment="1">
      <alignment horizontal="fill"/>
    </xf>
    <xf numFmtId="37" fontId="0" fillId="0" borderId="7" xfId="0" applyNumberFormat="1" applyFill="1" applyBorder="1" applyAlignment="1">
      <alignment/>
    </xf>
    <xf numFmtId="1" fontId="0" fillId="0" borderId="0" xfId="0" applyNumberFormat="1" applyFill="1" applyAlignment="1">
      <alignment horizontal="centerContinuous"/>
    </xf>
    <xf numFmtId="1" fontId="0" fillId="0" borderId="0" xfId="0" applyNumberFormat="1" applyFill="1" applyAlignment="1">
      <alignment horizontal="center"/>
    </xf>
    <xf numFmtId="1" fontId="0" fillId="0" borderId="8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0" fillId="0" borderId="8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37" fontId="0" fillId="0" borderId="5" xfId="0" applyNumberForma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Continuous"/>
    </xf>
    <xf numFmtId="1" fontId="0" fillId="0" borderId="8" xfId="0" applyNumberFormat="1" applyFill="1" applyBorder="1" applyAlignment="1">
      <alignment horizontal="centerContinuous"/>
    </xf>
    <xf numFmtId="1" fontId="0" fillId="0" borderId="0" xfId="0" applyNumberFormat="1" applyFill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left"/>
    </xf>
    <xf numFmtId="37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8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 horizontal="left"/>
    </xf>
    <xf numFmtId="37" fontId="0" fillId="0" borderId="0" xfId="0" applyNumberFormat="1" applyFill="1" applyBorder="1" applyAlignment="1">
      <alignment horizontal="right"/>
    </xf>
    <xf numFmtId="37" fontId="0" fillId="0" borderId="10" xfId="0" applyNumberFormat="1" applyFill="1" applyBorder="1" applyAlignment="1">
      <alignment horizontal="fill"/>
    </xf>
    <xf numFmtId="37" fontId="0" fillId="0" borderId="0" xfId="0" applyNumberFormat="1" applyFont="1" applyFill="1" applyAlignment="1">
      <alignment horizontal="center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3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fill"/>
    </xf>
    <xf numFmtId="37" fontId="0" fillId="0" borderId="5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11" xfId="0" applyNumberFormat="1" applyFill="1" applyBorder="1" applyAlignment="1">
      <alignment/>
    </xf>
    <xf numFmtId="169" fontId="0" fillId="0" borderId="1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37" fontId="0" fillId="0" borderId="12" xfId="0" applyNumberFormat="1" applyFill="1" applyBorder="1" applyAlignment="1">
      <alignment/>
    </xf>
    <xf numFmtId="37" fontId="0" fillId="0" borderId="12" xfId="0" applyNumberFormat="1" applyFill="1" applyBorder="1" applyAlignment="1">
      <alignment horizontal="center"/>
    </xf>
    <xf numFmtId="37" fontId="0" fillId="0" borderId="13" xfId="0" applyNumberFormat="1" applyFill="1" applyBorder="1" applyAlignment="1">
      <alignment horizontal="center"/>
    </xf>
    <xf numFmtId="37" fontId="0" fillId="0" borderId="12" xfId="0" applyNumberFormat="1" applyFill="1" applyBorder="1" applyAlignment="1">
      <alignment horizontal="fill"/>
    </xf>
    <xf numFmtId="1" fontId="0" fillId="0" borderId="12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5" xfId="0" applyNumberFormat="1" applyFill="1" applyBorder="1" applyAlignment="1">
      <alignment horizontal="fill"/>
    </xf>
    <xf numFmtId="37" fontId="0" fillId="0" borderId="16" xfId="0" applyNumberFormat="1" applyFill="1" applyBorder="1" applyAlignment="1">
      <alignment horizontal="fill"/>
    </xf>
    <xf numFmtId="37" fontId="0" fillId="0" borderId="17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8" xfId="0" applyNumberFormat="1" applyFill="1" applyBorder="1" applyAlignment="1">
      <alignment horizontal="fill"/>
    </xf>
    <xf numFmtId="37" fontId="0" fillId="0" borderId="19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0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2" borderId="0" xfId="0" applyNumberFormat="1" applyFill="1" applyBorder="1" applyAlignment="1">
      <alignment horizontal="right"/>
    </xf>
    <xf numFmtId="37" fontId="0" fillId="0" borderId="22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left"/>
    </xf>
    <xf numFmtId="37" fontId="0" fillId="0" borderId="12" xfId="0" applyNumberFormat="1" applyFont="1" applyFill="1" applyBorder="1" applyAlignment="1">
      <alignment horizontal="center"/>
    </xf>
    <xf numFmtId="37" fontId="0" fillId="0" borderId="12" xfId="0" applyNumberFormat="1" applyFill="1" applyBorder="1" applyAlignment="1">
      <alignment horizontal="right"/>
    </xf>
    <xf numFmtId="37" fontId="3" fillId="0" borderId="12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0" fillId="0" borderId="14" xfId="0" applyNumberFormat="1" applyFill="1" applyBorder="1" applyAlignment="1">
      <alignment horizontal="center"/>
    </xf>
    <xf numFmtId="37" fontId="0" fillId="0" borderId="23" xfId="0" applyNumberFormat="1" applyFill="1" applyBorder="1" applyAlignment="1">
      <alignment/>
    </xf>
    <xf numFmtId="1" fontId="0" fillId="0" borderId="0" xfId="0" applyFill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37" fontId="0" fillId="0" borderId="8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16"/>
  <sheetViews>
    <sheetView showZeros="0" tabSelected="1" showOutlineSymbols="0" zoomScale="50" zoomScaleNormal="5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" sqref="C4"/>
    </sheetView>
  </sheetViews>
  <sheetFormatPr defaultColWidth="12.6640625" defaultRowHeight="15"/>
  <cols>
    <col min="1" max="1" width="5.99609375" style="0" customWidth="1"/>
    <col min="2" max="2" width="7.6640625" style="0" customWidth="1"/>
    <col min="3" max="3" width="90.6640625" style="50" customWidth="1"/>
    <col min="4" max="4" width="14.6640625" style="70" customWidth="1"/>
    <col min="5" max="10" width="14.6640625" style="31" customWidth="1"/>
    <col min="11" max="11" width="14.6640625" style="31" hidden="1" customWidth="1"/>
    <col min="12" max="12" width="3.5546875" style="31" hidden="1" customWidth="1"/>
    <col min="13" max="14" width="14.6640625" style="31" hidden="1" customWidth="1"/>
    <col min="15" max="15" width="5.3359375" style="22" customWidth="1"/>
    <col min="16" max="16" width="3.6640625" style="0" customWidth="1"/>
    <col min="17" max="22" width="11.6640625" style="0" customWidth="1"/>
    <col min="23" max="40" width="11.6640625" style="36" customWidth="1"/>
    <col min="41" max="41" width="11.6640625" style="35" customWidth="1"/>
    <col min="42" max="44" width="11.6640625" style="36" customWidth="1"/>
    <col min="45" max="45" width="11.6640625" style="35" customWidth="1"/>
    <col min="46" max="48" width="11.6640625" style="36" customWidth="1"/>
    <col min="49" max="49" width="4.6640625" style="36" customWidth="1"/>
    <col min="50" max="60" width="11.6640625" style="36" customWidth="1"/>
    <col min="61" max="61" width="4.6640625" style="0" customWidth="1"/>
    <col min="62" max="16384" width="11.6640625" style="0" customWidth="1"/>
  </cols>
  <sheetData>
    <row r="1" spans="1:49" ht="15">
      <c r="A1" s="1"/>
      <c r="B1" s="2">
        <f ca="1">NOW()</f>
        <v>37067.61476412037</v>
      </c>
      <c r="C1" s="65" t="s">
        <v>531</v>
      </c>
      <c r="D1" s="100" t="s">
        <v>530</v>
      </c>
      <c r="E1" s="101"/>
      <c r="F1" s="101"/>
      <c r="G1" s="101"/>
      <c r="H1" s="101"/>
      <c r="I1" s="101"/>
      <c r="J1" s="102"/>
      <c r="K1" s="21"/>
      <c r="L1" s="21"/>
      <c r="M1" s="98" t="s">
        <v>532</v>
      </c>
      <c r="N1" s="99"/>
      <c r="AW1" s="37"/>
    </row>
    <row r="2" spans="1:49" ht="15">
      <c r="A2" s="1"/>
      <c r="B2" s="3">
        <f ca="1">NOW()</f>
        <v>37067.61476412037</v>
      </c>
      <c r="C2" s="55" t="s">
        <v>519</v>
      </c>
      <c r="D2" s="90"/>
      <c r="E2" s="52"/>
      <c r="F2" s="9"/>
      <c r="G2" s="9"/>
      <c r="H2" s="52"/>
      <c r="I2" s="9"/>
      <c r="J2" s="9"/>
      <c r="K2" s="9"/>
      <c r="L2" s="9"/>
      <c r="M2" s="7" t="s">
        <v>520</v>
      </c>
      <c r="N2" s="52"/>
      <c r="AW2" s="37"/>
    </row>
    <row r="3" spans="1:49" ht="15">
      <c r="A3" s="1"/>
      <c r="B3" s="4" t="s">
        <v>404</v>
      </c>
      <c r="D3" s="90"/>
      <c r="E3" s="52"/>
      <c r="F3" s="9"/>
      <c r="G3" s="9"/>
      <c r="H3" s="52"/>
      <c r="I3" s="9"/>
      <c r="J3" s="9"/>
      <c r="K3" s="9"/>
      <c r="L3" s="9"/>
      <c r="M3" s="7" t="s">
        <v>6</v>
      </c>
      <c r="N3" s="52"/>
      <c r="AW3" s="37"/>
    </row>
    <row r="4" spans="1:49" ht="15">
      <c r="A4" s="1"/>
      <c r="B4" s="1" t="s">
        <v>5</v>
      </c>
      <c r="C4" s="58"/>
      <c r="D4" s="67" t="s">
        <v>428</v>
      </c>
      <c r="E4" s="7" t="s">
        <v>428</v>
      </c>
      <c r="F4" s="7" t="s">
        <v>439</v>
      </c>
      <c r="G4" s="7"/>
      <c r="H4" s="7"/>
      <c r="I4" s="7" t="s">
        <v>428</v>
      </c>
      <c r="J4" s="7"/>
      <c r="K4" s="7"/>
      <c r="L4" s="7"/>
      <c r="M4" s="7" t="s">
        <v>521</v>
      </c>
      <c r="N4" s="7" t="s">
        <v>428</v>
      </c>
      <c r="Q4" s="25"/>
      <c r="R4" s="20"/>
      <c r="S4" s="20"/>
      <c r="T4" s="20"/>
      <c r="U4" s="20"/>
      <c r="V4" s="20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9" t="s">
        <v>285</v>
      </c>
      <c r="AP4" s="38"/>
      <c r="AQ4" s="38"/>
      <c r="AR4" s="38"/>
      <c r="AS4" s="39" t="s">
        <v>286</v>
      </c>
      <c r="AT4" s="38"/>
      <c r="AU4" s="38"/>
      <c r="AV4" s="38"/>
      <c r="AW4" s="37"/>
    </row>
    <row r="5" spans="1:49" ht="15">
      <c r="A5" s="1"/>
      <c r="B5" s="1"/>
      <c r="C5" s="84"/>
      <c r="D5" s="91" t="s">
        <v>6</v>
      </c>
      <c r="E5" s="86" t="s">
        <v>283</v>
      </c>
      <c r="F5" s="89">
        <v>72.11</v>
      </c>
      <c r="G5" s="7" t="s">
        <v>497</v>
      </c>
      <c r="H5" s="7" t="s">
        <v>440</v>
      </c>
      <c r="I5" s="7" t="s">
        <v>368</v>
      </c>
      <c r="J5" s="86"/>
      <c r="K5" s="7"/>
      <c r="L5" s="48"/>
      <c r="M5" s="86" t="s">
        <v>468</v>
      </c>
      <c r="N5" s="86" t="s">
        <v>283</v>
      </c>
      <c r="Q5" s="25"/>
      <c r="R5" s="20"/>
      <c r="S5" s="20"/>
      <c r="T5" s="20"/>
      <c r="U5" s="20"/>
      <c r="V5" s="20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W5" s="37"/>
    </row>
    <row r="6" spans="1:49" ht="15.75" thickBot="1">
      <c r="A6" s="11" t="s">
        <v>8</v>
      </c>
      <c r="B6" s="10"/>
      <c r="C6" s="56"/>
      <c r="D6" s="68" t="s">
        <v>300</v>
      </c>
      <c r="E6" s="11" t="s">
        <v>300</v>
      </c>
      <c r="F6" s="11" t="s">
        <v>283</v>
      </c>
      <c r="G6" s="64" t="s">
        <v>283</v>
      </c>
      <c r="H6" s="11" t="s">
        <v>283</v>
      </c>
      <c r="I6" s="11" t="s">
        <v>369</v>
      </c>
      <c r="J6" s="11" t="s">
        <v>7</v>
      </c>
      <c r="K6" s="11"/>
      <c r="L6" s="11"/>
      <c r="M6" s="11" t="s">
        <v>6</v>
      </c>
      <c r="N6" s="11" t="s">
        <v>300</v>
      </c>
      <c r="O6" s="44" t="s">
        <v>8</v>
      </c>
      <c r="Q6" s="21"/>
      <c r="R6" s="21"/>
      <c r="S6" s="21"/>
      <c r="T6" s="21"/>
      <c r="U6" s="21"/>
      <c r="V6" s="21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 t="s">
        <v>284</v>
      </c>
      <c r="AO6" s="41" t="s">
        <v>6</v>
      </c>
      <c r="AP6" s="40" t="s">
        <v>283</v>
      </c>
      <c r="AQ6" s="40" t="s">
        <v>279</v>
      </c>
      <c r="AR6" s="40" t="s">
        <v>284</v>
      </c>
      <c r="AS6" s="41" t="s">
        <v>6</v>
      </c>
      <c r="AT6" s="40" t="s">
        <v>283</v>
      </c>
      <c r="AU6" s="40" t="s">
        <v>279</v>
      </c>
      <c r="AV6" s="40" t="s">
        <v>284</v>
      </c>
      <c r="AW6" s="42" t="s">
        <v>8</v>
      </c>
    </row>
    <row r="7" spans="1:49" ht="15.75" thickTop="1">
      <c r="A7" s="7"/>
      <c r="B7" s="6"/>
      <c r="C7" s="57"/>
      <c r="D7" s="67"/>
      <c r="E7" s="32"/>
      <c r="F7" s="32"/>
      <c r="G7" s="32"/>
      <c r="H7" s="32"/>
      <c r="I7" s="32"/>
      <c r="J7" s="7"/>
      <c r="K7" s="7"/>
      <c r="L7" s="32"/>
      <c r="M7" s="7"/>
      <c r="N7" s="32"/>
      <c r="O7" s="24"/>
      <c r="AW7" s="43"/>
    </row>
    <row r="8" spans="1:49" ht="15">
      <c r="A8" s="49">
        <v>1</v>
      </c>
      <c r="B8" s="1" t="s">
        <v>467</v>
      </c>
      <c r="C8" s="47"/>
      <c r="D8" s="66"/>
      <c r="E8" s="6"/>
      <c r="F8" s="6"/>
      <c r="G8" s="6"/>
      <c r="H8" s="6"/>
      <c r="I8" s="6"/>
      <c r="J8" s="6"/>
      <c r="K8" s="6"/>
      <c r="L8" s="6"/>
      <c r="M8" s="6"/>
      <c r="N8" s="6"/>
      <c r="O8" s="23">
        <f>A8</f>
        <v>1</v>
      </c>
      <c r="AW8" s="33">
        <f>A8</f>
        <v>1</v>
      </c>
    </row>
    <row r="9" spans="1:49" ht="15" customHeight="1">
      <c r="A9" s="49">
        <v>2</v>
      </c>
      <c r="B9" s="1"/>
      <c r="C9" s="47"/>
      <c r="D9" s="66"/>
      <c r="E9" s="6"/>
      <c r="F9" s="6"/>
      <c r="G9" s="6"/>
      <c r="H9" s="6"/>
      <c r="I9" s="6"/>
      <c r="J9" s="6"/>
      <c r="K9" s="6"/>
      <c r="L9" s="6"/>
      <c r="M9" s="6"/>
      <c r="N9" s="6"/>
      <c r="O9" s="23">
        <f aca="true" t="shared" si="0" ref="O9:O68">A9</f>
        <v>2</v>
      </c>
      <c r="AW9" s="33">
        <f>A9</f>
        <v>2</v>
      </c>
    </row>
    <row r="10" spans="1:49" ht="15" customHeight="1">
      <c r="A10" s="49">
        <v>3</v>
      </c>
      <c r="B10" s="1"/>
      <c r="C10" s="47" t="s">
        <v>434</v>
      </c>
      <c r="D10" s="66">
        <v>5838382911</v>
      </c>
      <c r="E10" s="6"/>
      <c r="F10" s="6"/>
      <c r="G10" s="6"/>
      <c r="H10" s="6"/>
      <c r="I10" s="6"/>
      <c r="J10" s="6">
        <v>5838382911</v>
      </c>
      <c r="K10" s="81"/>
      <c r="L10" s="6"/>
      <c r="M10" s="81" t="e">
        <f>D10-#REF!</f>
        <v>#REF!</v>
      </c>
      <c r="N10" s="81"/>
      <c r="O10" s="23">
        <f t="shared" si="0"/>
        <v>3</v>
      </c>
      <c r="AW10" s="33">
        <f>A10</f>
        <v>3</v>
      </c>
    </row>
    <row r="11" spans="1:49" ht="15">
      <c r="A11" s="49">
        <v>4</v>
      </c>
      <c r="B11" s="1"/>
      <c r="C11" s="50" t="s">
        <v>438</v>
      </c>
      <c r="D11" s="66"/>
      <c r="E11" s="6"/>
      <c r="F11" s="6"/>
      <c r="G11" s="6"/>
      <c r="H11" s="6"/>
      <c r="I11" s="6"/>
      <c r="J11" s="6">
        <v>0</v>
      </c>
      <c r="K11" s="6"/>
      <c r="L11" s="6"/>
      <c r="M11" s="6" t="e">
        <f>D11-#REF!</f>
        <v>#REF!</v>
      </c>
      <c r="N11" s="6"/>
      <c r="O11" s="23">
        <f t="shared" si="0"/>
        <v>4</v>
      </c>
      <c r="AW11" s="33">
        <f>A11</f>
        <v>4</v>
      </c>
    </row>
    <row r="12" spans="1:49" ht="15" customHeight="1">
      <c r="A12" s="49">
        <v>5</v>
      </c>
      <c r="B12" s="1"/>
      <c r="C12" s="47" t="s">
        <v>435</v>
      </c>
      <c r="D12" s="71">
        <v>447976871</v>
      </c>
      <c r="E12" s="63"/>
      <c r="F12" s="63"/>
      <c r="G12" s="63"/>
      <c r="H12" s="63"/>
      <c r="I12" s="63"/>
      <c r="J12" s="63">
        <v>447976871</v>
      </c>
      <c r="K12" s="81"/>
      <c r="L12" s="63"/>
      <c r="M12" s="82" t="e">
        <f>D12-#REF!</f>
        <v>#REF!</v>
      </c>
      <c r="N12" s="82"/>
      <c r="O12" s="23">
        <f t="shared" si="0"/>
        <v>5</v>
      </c>
      <c r="AW12" s="33"/>
    </row>
    <row r="13" spans="1:49" ht="15" customHeight="1">
      <c r="A13" s="49">
        <v>6</v>
      </c>
      <c r="B13" s="1"/>
      <c r="C13" s="47"/>
      <c r="D13" s="66"/>
      <c r="E13" s="6"/>
      <c r="F13" s="6"/>
      <c r="G13" s="6"/>
      <c r="H13" s="6"/>
      <c r="I13" s="6"/>
      <c r="J13" s="6"/>
      <c r="K13" s="6"/>
      <c r="L13" s="6"/>
      <c r="M13" s="6"/>
      <c r="N13" s="6"/>
      <c r="O13" s="23">
        <f t="shared" si="0"/>
        <v>6</v>
      </c>
      <c r="AW13" s="33"/>
    </row>
    <row r="14" spans="1:49" ht="15" customHeight="1">
      <c r="A14" s="49">
        <v>7</v>
      </c>
      <c r="B14" s="1"/>
      <c r="C14" s="47" t="s">
        <v>436</v>
      </c>
      <c r="D14" s="66">
        <v>5390406040</v>
      </c>
      <c r="E14" s="6"/>
      <c r="F14" s="6"/>
      <c r="G14" s="6"/>
      <c r="H14" s="6"/>
      <c r="I14" s="6"/>
      <c r="J14" s="6">
        <v>5390406040</v>
      </c>
      <c r="K14" s="6"/>
      <c r="L14" s="6"/>
      <c r="M14" s="6" t="e">
        <f>M10+M11-M12</f>
        <v>#REF!</v>
      </c>
      <c r="N14" s="6"/>
      <c r="O14" s="23">
        <f t="shared" si="0"/>
        <v>7</v>
      </c>
      <c r="AW14" s="33"/>
    </row>
    <row r="15" spans="1:49" ht="15" customHeight="1">
      <c r="A15" s="49">
        <v>8</v>
      </c>
      <c r="B15" s="1"/>
      <c r="C15" s="47"/>
      <c r="D15" s="66"/>
      <c r="E15" s="6"/>
      <c r="F15" s="6"/>
      <c r="G15" s="6"/>
      <c r="H15" s="6"/>
      <c r="I15" s="6"/>
      <c r="J15" s="6"/>
      <c r="K15" s="6"/>
      <c r="L15" s="6"/>
      <c r="M15" s="6"/>
      <c r="N15" s="6"/>
      <c r="O15" s="23">
        <f t="shared" si="0"/>
        <v>8</v>
      </c>
      <c r="AW15" s="33"/>
    </row>
    <row r="16" spans="1:49" ht="15">
      <c r="A16" s="49">
        <v>9</v>
      </c>
      <c r="B16" s="1"/>
      <c r="C16" s="47" t="s">
        <v>370</v>
      </c>
      <c r="D16" s="66"/>
      <c r="E16" s="6"/>
      <c r="F16" s="6"/>
      <c r="G16" s="6"/>
      <c r="H16" s="6"/>
      <c r="I16" s="6">
        <v>19000000</v>
      </c>
      <c r="J16" s="6">
        <v>19000000</v>
      </c>
      <c r="K16" s="6"/>
      <c r="L16" s="6"/>
      <c r="M16" s="6" t="e">
        <f>D16-#REF!</f>
        <v>#REF!</v>
      </c>
      <c r="N16" s="6"/>
      <c r="O16" s="23">
        <f t="shared" si="0"/>
        <v>9</v>
      </c>
      <c r="AW16" s="33">
        <f>A16</f>
        <v>9</v>
      </c>
    </row>
    <row r="17" spans="1:49" ht="15">
      <c r="A17" s="49">
        <v>10</v>
      </c>
      <c r="B17" s="1"/>
      <c r="C17" s="47" t="s">
        <v>371</v>
      </c>
      <c r="D17" s="66"/>
      <c r="E17" s="6"/>
      <c r="F17" s="6"/>
      <c r="G17" s="6"/>
      <c r="H17" s="6"/>
      <c r="I17" s="6">
        <v>620470</v>
      </c>
      <c r="J17" s="6">
        <v>620470</v>
      </c>
      <c r="K17" s="81"/>
      <c r="L17" s="6"/>
      <c r="M17" s="81" t="e">
        <f>D17-#REF!</f>
        <v>#REF!</v>
      </c>
      <c r="N17" s="81"/>
      <c r="O17" s="23">
        <f t="shared" si="0"/>
        <v>10</v>
      </c>
      <c r="AW17" s="33"/>
    </row>
    <row r="18" spans="1:49" ht="15">
      <c r="A18" s="49">
        <v>11</v>
      </c>
      <c r="B18" s="1"/>
      <c r="C18" s="47" t="s">
        <v>372</v>
      </c>
      <c r="D18" s="66"/>
      <c r="E18" s="6"/>
      <c r="F18" s="6"/>
      <c r="G18" s="6"/>
      <c r="H18" s="6"/>
      <c r="I18" s="6">
        <v>6000000</v>
      </c>
      <c r="J18" s="6">
        <v>6000000</v>
      </c>
      <c r="K18" s="81"/>
      <c r="L18" s="6"/>
      <c r="M18" s="81" t="e">
        <f>D18-#REF!</f>
        <v>#REF!</v>
      </c>
      <c r="N18" s="81"/>
      <c r="O18" s="23">
        <f t="shared" si="0"/>
        <v>11</v>
      </c>
      <c r="AW18" s="33"/>
    </row>
    <row r="19" spans="1:49" ht="15" customHeight="1">
      <c r="A19" s="49">
        <v>12</v>
      </c>
      <c r="B19" s="1"/>
      <c r="C19" s="47"/>
      <c r="D19" s="66"/>
      <c r="E19" s="6"/>
      <c r="F19" s="6"/>
      <c r="G19" s="6"/>
      <c r="H19" s="6"/>
      <c r="I19" s="6"/>
      <c r="J19" s="6">
        <v>0</v>
      </c>
      <c r="K19" s="6"/>
      <c r="L19" s="6"/>
      <c r="M19" s="6"/>
      <c r="N19" s="6"/>
      <c r="O19" s="23">
        <f t="shared" si="0"/>
        <v>12</v>
      </c>
      <c r="AW19" s="33"/>
    </row>
    <row r="20" spans="1:49" ht="15" customHeight="1">
      <c r="A20" s="49">
        <v>13</v>
      </c>
      <c r="B20" s="1"/>
      <c r="C20" s="47" t="s">
        <v>373</v>
      </c>
      <c r="D20" s="67"/>
      <c r="E20" s="7"/>
      <c r="F20" s="7"/>
      <c r="G20" s="7"/>
      <c r="H20" s="7"/>
      <c r="I20" s="7"/>
      <c r="J20" s="6">
        <v>0</v>
      </c>
      <c r="K20" s="81"/>
      <c r="L20" s="7"/>
      <c r="M20" s="81"/>
      <c r="N20" s="83"/>
      <c r="O20" s="23">
        <f t="shared" si="0"/>
        <v>13</v>
      </c>
      <c r="AW20" s="33">
        <f>A20</f>
        <v>13</v>
      </c>
    </row>
    <row r="21" spans="1:49" ht="15" customHeight="1">
      <c r="A21" s="49">
        <v>14</v>
      </c>
      <c r="B21" s="1"/>
      <c r="C21" s="47"/>
      <c r="D21" s="67"/>
      <c r="E21" s="7"/>
      <c r="F21" s="7"/>
      <c r="G21" s="7"/>
      <c r="H21" s="7"/>
      <c r="I21" s="7"/>
      <c r="J21" s="6">
        <v>0</v>
      </c>
      <c r="K21" s="7"/>
      <c r="L21" s="7"/>
      <c r="M21" s="6"/>
      <c r="N21" s="7"/>
      <c r="O21" s="23">
        <f t="shared" si="0"/>
        <v>14</v>
      </c>
      <c r="AW21" s="33"/>
    </row>
    <row r="22" spans="1:49" ht="15">
      <c r="A22" s="49">
        <v>15</v>
      </c>
      <c r="B22" s="1"/>
      <c r="C22" s="47" t="s">
        <v>437</v>
      </c>
      <c r="D22" s="92">
        <v>5303564560</v>
      </c>
      <c r="E22" s="7"/>
      <c r="F22" s="7"/>
      <c r="G22" s="7"/>
      <c r="H22" s="7"/>
      <c r="I22" s="7"/>
      <c r="J22" s="6">
        <v>5303564560</v>
      </c>
      <c r="K22" s="81"/>
      <c r="L22" s="7"/>
      <c r="M22" s="81" t="e">
        <f>D22-#REF!</f>
        <v>#REF!</v>
      </c>
      <c r="N22" s="83"/>
      <c r="O22" s="23">
        <f t="shared" si="0"/>
        <v>15</v>
      </c>
      <c r="AW22" s="33">
        <f>A22</f>
        <v>15</v>
      </c>
    </row>
    <row r="23" spans="1:49" ht="15">
      <c r="A23" s="49">
        <v>16</v>
      </c>
      <c r="B23" s="1"/>
      <c r="D23" s="67"/>
      <c r="E23" s="7"/>
      <c r="F23" s="7"/>
      <c r="G23" s="7"/>
      <c r="H23" s="7"/>
      <c r="I23" s="7"/>
      <c r="J23" s="53"/>
      <c r="K23" s="7"/>
      <c r="L23" s="7"/>
      <c r="M23" s="53"/>
      <c r="N23" s="7"/>
      <c r="O23" s="23">
        <f t="shared" si="0"/>
        <v>16</v>
      </c>
      <c r="AW23" s="33"/>
    </row>
    <row r="24" spans="1:49" ht="15">
      <c r="A24" s="49">
        <v>17</v>
      </c>
      <c r="B24" s="1"/>
      <c r="C24" s="47" t="s">
        <v>5</v>
      </c>
      <c r="D24" s="72"/>
      <c r="E24" s="54"/>
      <c r="F24" s="54"/>
      <c r="G24" s="54"/>
      <c r="H24" s="54"/>
      <c r="I24" s="54"/>
      <c r="J24" s="54"/>
      <c r="K24" s="8"/>
      <c r="L24" s="54"/>
      <c r="M24" s="54"/>
      <c r="N24" s="54"/>
      <c r="O24" s="23">
        <f t="shared" si="0"/>
        <v>17</v>
      </c>
      <c r="AW24" s="33">
        <f>A24</f>
        <v>17</v>
      </c>
    </row>
    <row r="25" spans="1:49" ht="15">
      <c r="A25" s="49">
        <v>18</v>
      </c>
      <c r="B25" s="1"/>
      <c r="C25" s="58" t="s">
        <v>10</v>
      </c>
      <c r="D25" s="66">
        <v>86841480</v>
      </c>
      <c r="E25" s="6"/>
      <c r="F25" s="6"/>
      <c r="G25" s="6"/>
      <c r="H25" s="6">
        <v>0</v>
      </c>
      <c r="I25" s="6">
        <v>25620470</v>
      </c>
      <c r="J25" s="6">
        <v>112461950</v>
      </c>
      <c r="K25" s="6"/>
      <c r="L25" s="6"/>
      <c r="M25" s="6" t="e">
        <f>M14-M22</f>
        <v>#REF!</v>
      </c>
      <c r="N25" s="6"/>
      <c r="O25" s="23">
        <f t="shared" si="0"/>
        <v>18</v>
      </c>
      <c r="AW25" s="33">
        <f>A25</f>
        <v>18</v>
      </c>
    </row>
    <row r="26" spans="1:49" ht="15">
      <c r="A26" s="49">
        <v>19</v>
      </c>
      <c r="B26" s="1"/>
      <c r="C26" s="58"/>
      <c r="D26" s="66"/>
      <c r="E26" s="6"/>
      <c r="F26" s="6"/>
      <c r="G26" s="6"/>
      <c r="H26" s="6"/>
      <c r="I26" s="6"/>
      <c r="J26" s="6">
        <v>0</v>
      </c>
      <c r="K26" s="6"/>
      <c r="L26" s="6"/>
      <c r="M26" s="6"/>
      <c r="N26" s="6"/>
      <c r="O26" s="23">
        <f t="shared" si="0"/>
        <v>19</v>
      </c>
      <c r="AW26" s="33">
        <f>A26</f>
        <v>19</v>
      </c>
    </row>
    <row r="27" spans="1:49" ht="15">
      <c r="A27" s="49">
        <v>20</v>
      </c>
      <c r="B27" s="1"/>
      <c r="C27" s="47" t="s">
        <v>11</v>
      </c>
      <c r="D27" s="66"/>
      <c r="E27" s="6"/>
      <c r="F27" s="6"/>
      <c r="G27" s="6"/>
      <c r="H27" s="6"/>
      <c r="I27" s="6"/>
      <c r="J27" s="6">
        <v>0</v>
      </c>
      <c r="K27" s="6"/>
      <c r="L27" s="6"/>
      <c r="M27" s="6" t="e">
        <f>D27-#REF!</f>
        <v>#REF!</v>
      </c>
      <c r="N27" s="6"/>
      <c r="O27" s="23">
        <f t="shared" si="0"/>
        <v>20</v>
      </c>
      <c r="AW27" s="33">
        <f>A27</f>
        <v>20</v>
      </c>
    </row>
    <row r="28" spans="1:49" ht="15">
      <c r="A28" s="49" t="s">
        <v>523</v>
      </c>
      <c r="B28" s="1"/>
      <c r="C28" s="47" t="s">
        <v>522</v>
      </c>
      <c r="D28" s="66">
        <v>26800000</v>
      </c>
      <c r="E28" s="6"/>
      <c r="F28" s="6"/>
      <c r="G28" s="6"/>
      <c r="H28" s="6"/>
      <c r="I28" s="6"/>
      <c r="J28" s="6">
        <v>26800000</v>
      </c>
      <c r="K28" s="6"/>
      <c r="L28" s="6"/>
      <c r="M28" s="6"/>
      <c r="N28" s="6"/>
      <c r="O28" s="30" t="str">
        <f t="shared" si="0"/>
        <v>20a</v>
      </c>
      <c r="AW28" s="33"/>
    </row>
    <row r="29" spans="1:49" ht="15">
      <c r="A29" s="49">
        <v>21</v>
      </c>
      <c r="B29" s="1"/>
      <c r="C29" s="50" t="s">
        <v>478</v>
      </c>
      <c r="D29" s="66">
        <v>-36000</v>
      </c>
      <c r="E29" s="6"/>
      <c r="F29" s="6"/>
      <c r="G29" s="6"/>
      <c r="H29" s="6"/>
      <c r="I29" s="6"/>
      <c r="J29" s="6">
        <v>-36000</v>
      </c>
      <c r="K29" s="6"/>
      <c r="L29" s="6"/>
      <c r="M29" s="6" t="e">
        <f>D29-#REF!</f>
        <v>#REF!</v>
      </c>
      <c r="N29" s="6"/>
      <c r="O29" s="23">
        <f t="shared" si="0"/>
        <v>21</v>
      </c>
      <c r="AW29" s="33"/>
    </row>
    <row r="30" spans="1:49" ht="15">
      <c r="A30" s="49">
        <v>22</v>
      </c>
      <c r="B30" s="1"/>
      <c r="C30" s="50" t="s">
        <v>511</v>
      </c>
      <c r="D30" s="66"/>
      <c r="E30" s="6"/>
      <c r="F30" s="6"/>
      <c r="G30" s="6"/>
      <c r="H30" s="6"/>
      <c r="I30" s="6"/>
      <c r="J30" s="6">
        <v>0</v>
      </c>
      <c r="K30" s="6"/>
      <c r="L30" s="6"/>
      <c r="M30" s="6" t="e">
        <f>D30-#REF!</f>
        <v>#REF!</v>
      </c>
      <c r="N30" s="6"/>
      <c r="O30" s="23">
        <f t="shared" si="0"/>
        <v>22</v>
      </c>
      <c r="AW30" s="33"/>
    </row>
    <row r="31" spans="1:49" ht="15">
      <c r="A31" s="49">
        <v>23</v>
      </c>
      <c r="B31" s="1"/>
      <c r="C31" s="50" t="s">
        <v>512</v>
      </c>
      <c r="D31" s="66"/>
      <c r="E31" s="6"/>
      <c r="F31" s="6"/>
      <c r="G31" s="6"/>
      <c r="H31" s="6"/>
      <c r="I31" s="6"/>
      <c r="J31" s="6">
        <v>0</v>
      </c>
      <c r="K31" s="6"/>
      <c r="L31" s="6"/>
      <c r="M31" s="6" t="e">
        <f>D31-#REF!</f>
        <v>#REF!</v>
      </c>
      <c r="N31" s="6"/>
      <c r="O31" s="23">
        <f t="shared" si="0"/>
        <v>23</v>
      </c>
      <c r="AW31" s="33"/>
    </row>
    <row r="32" spans="1:49" ht="15">
      <c r="A32" s="49">
        <v>24</v>
      </c>
      <c r="B32" s="1"/>
      <c r="C32" s="50" t="s">
        <v>409</v>
      </c>
      <c r="D32" s="66"/>
      <c r="E32" s="6"/>
      <c r="F32" s="6"/>
      <c r="G32" s="6"/>
      <c r="H32" s="6"/>
      <c r="I32" s="6"/>
      <c r="J32" s="6">
        <v>0</v>
      </c>
      <c r="K32" s="81"/>
      <c r="L32" s="6"/>
      <c r="M32" s="81" t="e">
        <f>D32-#REF!</f>
        <v>#REF!</v>
      </c>
      <c r="N32" s="81"/>
      <c r="O32" s="23">
        <f t="shared" si="0"/>
        <v>24</v>
      </c>
      <c r="AW32" s="33"/>
    </row>
    <row r="33" spans="1:49" ht="15">
      <c r="A33" s="49">
        <v>25</v>
      </c>
      <c r="B33" s="1"/>
      <c r="C33" s="50" t="s">
        <v>479</v>
      </c>
      <c r="D33" s="66">
        <v>-150000</v>
      </c>
      <c r="E33" s="6"/>
      <c r="F33" s="6"/>
      <c r="G33" s="6"/>
      <c r="H33" s="6"/>
      <c r="I33" s="6"/>
      <c r="J33" s="6">
        <v>-150000</v>
      </c>
      <c r="K33" s="81"/>
      <c r="L33" s="6"/>
      <c r="M33" s="81" t="e">
        <f>D33-#REF!</f>
        <v>#REF!</v>
      </c>
      <c r="N33" s="81"/>
      <c r="O33" s="23">
        <f t="shared" si="0"/>
        <v>25</v>
      </c>
      <c r="AW33" s="33"/>
    </row>
    <row r="34" spans="1:49" ht="15">
      <c r="A34" s="49">
        <v>26</v>
      </c>
      <c r="B34" s="1"/>
      <c r="C34" s="50" t="s">
        <v>480</v>
      </c>
      <c r="D34" s="66">
        <v>100000</v>
      </c>
      <c r="E34" s="6"/>
      <c r="F34" s="6"/>
      <c r="G34" s="6"/>
      <c r="H34" s="6"/>
      <c r="I34" s="6"/>
      <c r="J34" s="6">
        <v>100000</v>
      </c>
      <c r="K34" s="81"/>
      <c r="L34" s="6"/>
      <c r="M34" s="81" t="e">
        <f>D34-#REF!</f>
        <v>#REF!</v>
      </c>
      <c r="N34" s="81"/>
      <c r="O34" s="23">
        <f t="shared" si="0"/>
        <v>26</v>
      </c>
      <c r="AW34" s="33"/>
    </row>
    <row r="35" spans="1:49" ht="15">
      <c r="A35" s="49">
        <v>27</v>
      </c>
      <c r="B35" s="1"/>
      <c r="C35" s="50" t="s">
        <v>481</v>
      </c>
      <c r="D35" s="66">
        <v>-12000</v>
      </c>
      <c r="E35" s="6"/>
      <c r="F35" s="6"/>
      <c r="G35" s="6"/>
      <c r="H35" s="6"/>
      <c r="I35" s="6"/>
      <c r="J35" s="6">
        <v>-12000</v>
      </c>
      <c r="K35" s="81"/>
      <c r="L35" s="6"/>
      <c r="M35" s="81" t="e">
        <f>D35-#REF!</f>
        <v>#REF!</v>
      </c>
      <c r="N35" s="81"/>
      <c r="O35" s="23">
        <f t="shared" si="0"/>
        <v>27</v>
      </c>
      <c r="AW35" s="33"/>
    </row>
    <row r="36" spans="1:49" ht="15">
      <c r="A36" s="49">
        <v>28</v>
      </c>
      <c r="B36" s="1"/>
      <c r="C36" s="50" t="s">
        <v>482</v>
      </c>
      <c r="D36" s="66"/>
      <c r="E36" s="6"/>
      <c r="F36" s="6"/>
      <c r="G36" s="6"/>
      <c r="H36" s="6"/>
      <c r="I36" s="6"/>
      <c r="J36" s="6">
        <v>0</v>
      </c>
      <c r="K36" s="6"/>
      <c r="L36" s="6"/>
      <c r="M36" s="6" t="e">
        <f>D36-#REF!</f>
        <v>#REF!</v>
      </c>
      <c r="N36" s="6"/>
      <c r="O36" s="23">
        <f t="shared" si="0"/>
        <v>28</v>
      </c>
      <c r="AW36" s="33"/>
    </row>
    <row r="37" spans="1:49" ht="15">
      <c r="A37" s="49">
        <v>29</v>
      </c>
      <c r="B37" s="1"/>
      <c r="C37" s="47"/>
      <c r="D37" s="73"/>
      <c r="E37" s="13"/>
      <c r="F37" s="13"/>
      <c r="G37" s="13"/>
      <c r="H37" s="13"/>
      <c r="I37" s="13"/>
      <c r="J37" s="12"/>
      <c r="K37" s="8"/>
      <c r="L37" s="13"/>
      <c r="M37" s="12"/>
      <c r="N37" s="13"/>
      <c r="O37" s="23">
        <f t="shared" si="0"/>
        <v>29</v>
      </c>
      <c r="AW37" s="33">
        <f aca="true" t="shared" si="1" ref="AW37:AW44">A37</f>
        <v>29</v>
      </c>
    </row>
    <row r="38" spans="1:49" ht="15">
      <c r="A38" s="49">
        <v>30</v>
      </c>
      <c r="B38" s="1"/>
      <c r="C38" s="47" t="s">
        <v>12</v>
      </c>
      <c r="D38" s="66">
        <v>26702000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26702000</v>
      </c>
      <c r="K38" s="6"/>
      <c r="L38" s="6"/>
      <c r="M38" s="6" t="e">
        <f>SUM(M27:M37)</f>
        <v>#REF!</v>
      </c>
      <c r="N38" s="6">
        <f>SUM(N27:N37)</f>
        <v>0</v>
      </c>
      <c r="O38" s="23">
        <f t="shared" si="0"/>
        <v>30</v>
      </c>
      <c r="AW38" s="33">
        <f t="shared" si="1"/>
        <v>30</v>
      </c>
    </row>
    <row r="39" spans="1:49" ht="15">
      <c r="A39" s="49">
        <v>31</v>
      </c>
      <c r="B39" s="1"/>
      <c r="C39" s="47"/>
      <c r="D39" s="66"/>
      <c r="E39" s="6"/>
      <c r="F39" s="6"/>
      <c r="G39" s="6"/>
      <c r="H39" s="6"/>
      <c r="I39" s="6"/>
      <c r="J39" s="6"/>
      <c r="K39" s="6"/>
      <c r="L39" s="6"/>
      <c r="M39" s="6"/>
      <c r="N39" s="6"/>
      <c r="O39" s="23">
        <f t="shared" si="0"/>
        <v>31</v>
      </c>
      <c r="AW39" s="33">
        <f t="shared" si="1"/>
        <v>31</v>
      </c>
    </row>
    <row r="40" spans="1:49" ht="15.75" thickBot="1">
      <c r="A40" s="49">
        <v>32</v>
      </c>
      <c r="B40" s="14"/>
      <c r="C40" s="59" t="s">
        <v>13</v>
      </c>
      <c r="D40" s="74">
        <v>113543480</v>
      </c>
      <c r="E40" s="14">
        <v>0</v>
      </c>
      <c r="F40" s="14">
        <v>0</v>
      </c>
      <c r="G40" s="14">
        <v>0</v>
      </c>
      <c r="H40" s="14">
        <v>0</v>
      </c>
      <c r="I40" s="14">
        <v>25620470</v>
      </c>
      <c r="J40" s="14">
        <v>139163950</v>
      </c>
      <c r="K40" s="6"/>
      <c r="L40" s="14"/>
      <c r="M40" s="14" t="e">
        <f>M38+M25+M16</f>
        <v>#REF!</v>
      </c>
      <c r="N40" s="14">
        <f>N38+N25+N16</f>
        <v>0</v>
      </c>
      <c r="O40" s="23">
        <f t="shared" si="0"/>
        <v>32</v>
      </c>
      <c r="AW40" s="33">
        <f t="shared" si="1"/>
        <v>32</v>
      </c>
    </row>
    <row r="41" spans="1:49" ht="15.75" thickTop="1">
      <c r="A41" s="49">
        <v>33</v>
      </c>
      <c r="B41" s="5"/>
      <c r="C41" s="60"/>
      <c r="D41" s="69"/>
      <c r="E41" s="8"/>
      <c r="F41" s="8"/>
      <c r="G41" s="8"/>
      <c r="H41" s="8"/>
      <c r="I41" s="8"/>
      <c r="J41" s="8"/>
      <c r="K41" s="8"/>
      <c r="L41" s="8"/>
      <c r="M41" s="8"/>
      <c r="N41" s="8"/>
      <c r="O41" s="23">
        <f t="shared" si="0"/>
        <v>33</v>
      </c>
      <c r="AW41" s="33">
        <f t="shared" si="1"/>
        <v>33</v>
      </c>
    </row>
    <row r="42" spans="1:49" ht="15">
      <c r="A42" s="49">
        <v>34</v>
      </c>
      <c r="B42" s="1"/>
      <c r="C42" s="47" t="s">
        <v>14</v>
      </c>
      <c r="D42" s="66"/>
      <c r="E42" s="6"/>
      <c r="F42" s="6"/>
      <c r="G42" s="6"/>
      <c r="H42" s="6"/>
      <c r="I42" s="6"/>
      <c r="J42" s="6"/>
      <c r="K42" s="6"/>
      <c r="L42" s="6"/>
      <c r="M42" s="6" t="e">
        <f>D42-#REF!</f>
        <v>#REF!</v>
      </c>
      <c r="N42" s="6"/>
      <c r="O42" s="23">
        <f t="shared" si="0"/>
        <v>34</v>
      </c>
      <c r="AW42" s="33">
        <f t="shared" si="1"/>
        <v>34</v>
      </c>
    </row>
    <row r="43" spans="1:49" ht="15">
      <c r="A43" s="49">
        <v>35</v>
      </c>
      <c r="B43" s="1"/>
      <c r="C43" s="47" t="s">
        <v>513</v>
      </c>
      <c r="D43" s="66"/>
      <c r="E43" s="6">
        <v>25000000</v>
      </c>
      <c r="F43" s="6"/>
      <c r="G43" s="6"/>
      <c r="H43" s="6"/>
      <c r="I43" s="6"/>
      <c r="J43" s="6">
        <v>25000000</v>
      </c>
      <c r="K43" s="6"/>
      <c r="L43" s="6"/>
      <c r="M43" s="6" t="e">
        <f>D43-#REF!</f>
        <v>#REF!</v>
      </c>
      <c r="N43" s="6">
        <v>25000000</v>
      </c>
      <c r="O43" s="23">
        <f t="shared" si="0"/>
        <v>35</v>
      </c>
      <c r="AW43" s="33">
        <f t="shared" si="1"/>
        <v>35</v>
      </c>
    </row>
    <row r="44" spans="1:49" ht="15">
      <c r="A44" s="49">
        <v>36</v>
      </c>
      <c r="B44" s="1"/>
      <c r="C44" s="47" t="s">
        <v>514</v>
      </c>
      <c r="D44" s="66"/>
      <c r="E44" s="6"/>
      <c r="F44" s="6">
        <v>3437401</v>
      </c>
      <c r="G44" s="6"/>
      <c r="H44" s="6"/>
      <c r="I44" s="6"/>
      <c r="J44" s="6">
        <v>3437401</v>
      </c>
      <c r="K44" s="6"/>
      <c r="L44" s="6"/>
      <c r="M44" s="85" t="e">
        <f>D44-#REF!</f>
        <v>#REF!</v>
      </c>
      <c r="N44" s="85"/>
      <c r="O44" s="23">
        <f t="shared" si="0"/>
        <v>36</v>
      </c>
      <c r="AW44" s="33">
        <f t="shared" si="1"/>
        <v>36</v>
      </c>
    </row>
    <row r="45" spans="1:49" ht="15">
      <c r="A45" s="49">
        <v>37</v>
      </c>
      <c r="B45" s="1"/>
      <c r="C45" s="47" t="s">
        <v>524</v>
      </c>
      <c r="D45" s="66"/>
      <c r="E45" s="6"/>
      <c r="F45" s="6">
        <v>750000</v>
      </c>
      <c r="G45" s="6"/>
      <c r="H45" s="6"/>
      <c r="I45" s="6"/>
      <c r="J45" s="6">
        <v>750000</v>
      </c>
      <c r="K45" s="6"/>
      <c r="L45" s="6"/>
      <c r="M45" s="6" t="e">
        <f>D45-#REF!</f>
        <v>#REF!</v>
      </c>
      <c r="N45" s="6"/>
      <c r="O45" s="23">
        <f t="shared" si="0"/>
        <v>37</v>
      </c>
      <c r="AW45" s="33"/>
    </row>
    <row r="46" spans="1:49" ht="15">
      <c r="A46" s="49">
        <v>38</v>
      </c>
      <c r="B46" s="1"/>
      <c r="C46" s="47" t="s">
        <v>483</v>
      </c>
      <c r="D46" s="66"/>
      <c r="E46" s="6"/>
      <c r="F46" s="6">
        <v>6700000</v>
      </c>
      <c r="G46" s="6"/>
      <c r="H46" s="6"/>
      <c r="I46" s="6"/>
      <c r="J46" s="6">
        <v>6700000</v>
      </c>
      <c r="K46" s="6"/>
      <c r="L46" s="6"/>
      <c r="M46" s="85" t="e">
        <f>D46-#REF!</f>
        <v>#REF!</v>
      </c>
      <c r="N46" s="85"/>
      <c r="O46" s="23">
        <f t="shared" si="0"/>
        <v>38</v>
      </c>
      <c r="AW46" s="33"/>
    </row>
    <row r="47" spans="1:49" ht="15">
      <c r="A47" s="49">
        <v>39</v>
      </c>
      <c r="B47" s="1"/>
      <c r="C47" s="47" t="s">
        <v>484</v>
      </c>
      <c r="D47" s="66"/>
      <c r="E47" s="6">
        <v>3540000</v>
      </c>
      <c r="F47" s="6"/>
      <c r="G47" s="6"/>
      <c r="H47" s="6"/>
      <c r="I47" s="6"/>
      <c r="J47" s="6">
        <v>3540000</v>
      </c>
      <c r="K47" s="6"/>
      <c r="L47" s="6"/>
      <c r="M47" s="85" t="e">
        <f>D47-#REF!</f>
        <v>#REF!</v>
      </c>
      <c r="N47" s="85">
        <v>3540000</v>
      </c>
      <c r="O47" s="23">
        <f t="shared" si="0"/>
        <v>39</v>
      </c>
      <c r="AW47" s="33"/>
    </row>
    <row r="48" spans="1:49" ht="15">
      <c r="A48" s="49">
        <v>40</v>
      </c>
      <c r="B48" s="1"/>
      <c r="C48" s="47" t="s">
        <v>518</v>
      </c>
      <c r="D48" s="66"/>
      <c r="E48" s="6"/>
      <c r="F48" s="6"/>
      <c r="G48" s="6"/>
      <c r="H48" s="6"/>
      <c r="I48" s="6"/>
      <c r="J48" s="6">
        <v>0</v>
      </c>
      <c r="K48" s="6"/>
      <c r="L48" s="6"/>
      <c r="M48" s="6" t="e">
        <f>D48-#REF!</f>
        <v>#REF!</v>
      </c>
      <c r="N48" s="6"/>
      <c r="O48" s="23">
        <f t="shared" si="0"/>
        <v>40</v>
      </c>
      <c r="AW48" s="33">
        <f>A48</f>
        <v>40</v>
      </c>
    </row>
    <row r="49" spans="1:49" ht="15">
      <c r="A49" s="49">
        <v>41</v>
      </c>
      <c r="B49" s="1"/>
      <c r="C49" s="47" t="s">
        <v>510</v>
      </c>
      <c r="E49" s="6"/>
      <c r="F49" s="6"/>
      <c r="G49" s="6">
        <v>29033871</v>
      </c>
      <c r="H49" s="6"/>
      <c r="I49" s="6"/>
      <c r="J49" s="6">
        <v>29033871</v>
      </c>
      <c r="K49" s="6"/>
      <c r="L49" s="6"/>
      <c r="M49" s="6" t="e">
        <f>G49-#REF!</f>
        <v>#REF!</v>
      </c>
      <c r="N49" s="6"/>
      <c r="O49" s="23">
        <f t="shared" si="0"/>
        <v>41</v>
      </c>
      <c r="AW49" s="33"/>
    </row>
    <row r="50" spans="1:49" ht="15">
      <c r="A50" s="49">
        <v>42</v>
      </c>
      <c r="B50" s="1"/>
      <c r="C50" s="50" t="s">
        <v>441</v>
      </c>
      <c r="D50" s="66"/>
      <c r="E50" s="6">
        <v>604749</v>
      </c>
      <c r="F50" s="6"/>
      <c r="G50" s="6"/>
      <c r="H50" s="6"/>
      <c r="I50" s="6"/>
      <c r="J50" s="6">
        <v>604749</v>
      </c>
      <c r="K50" s="6"/>
      <c r="L50" s="6"/>
      <c r="M50" s="6" t="e">
        <f>D50-#REF!</f>
        <v>#REF!</v>
      </c>
      <c r="N50" s="6">
        <v>604749</v>
      </c>
      <c r="O50" s="23">
        <f t="shared" si="0"/>
        <v>42</v>
      </c>
      <c r="AW50" s="33"/>
    </row>
    <row r="51" spans="1:49" ht="15">
      <c r="A51" s="49">
        <v>43</v>
      </c>
      <c r="B51" s="1"/>
      <c r="C51" s="47" t="s">
        <v>485</v>
      </c>
      <c r="D51" s="66"/>
      <c r="E51" s="6"/>
      <c r="F51" s="6">
        <v>12000000</v>
      </c>
      <c r="G51" s="6"/>
      <c r="H51" s="6"/>
      <c r="I51" s="6"/>
      <c r="J51" s="6">
        <v>12000000</v>
      </c>
      <c r="K51" s="6"/>
      <c r="L51" s="6"/>
      <c r="M51" s="6" t="e">
        <f>D51-#REF!</f>
        <v>#REF!</v>
      </c>
      <c r="N51" s="6"/>
      <c r="O51" s="23">
        <f t="shared" si="0"/>
        <v>43</v>
      </c>
      <c r="AW51" s="33"/>
    </row>
    <row r="52" spans="1:49" ht="15">
      <c r="A52" s="49">
        <v>44</v>
      </c>
      <c r="B52" s="1"/>
      <c r="C52" s="47" t="s">
        <v>486</v>
      </c>
      <c r="D52" s="66"/>
      <c r="E52" s="6">
        <v>4000000</v>
      </c>
      <c r="F52" s="6"/>
      <c r="G52" s="6"/>
      <c r="H52" s="6"/>
      <c r="I52" s="6"/>
      <c r="J52" s="6">
        <v>4000000</v>
      </c>
      <c r="K52" s="6"/>
      <c r="L52" s="6"/>
      <c r="M52" s="6" t="e">
        <f>D52-#REF!</f>
        <v>#REF!</v>
      </c>
      <c r="N52" s="6">
        <v>4000000</v>
      </c>
      <c r="O52" s="23">
        <f t="shared" si="0"/>
        <v>44</v>
      </c>
      <c r="AW52" s="33"/>
    </row>
    <row r="53" spans="1:49" ht="15">
      <c r="A53" s="49">
        <v>45</v>
      </c>
      <c r="B53" s="1"/>
      <c r="C53" s="47" t="s">
        <v>487</v>
      </c>
      <c r="D53" s="66"/>
      <c r="E53" s="6"/>
      <c r="F53" s="6">
        <v>1500000</v>
      </c>
      <c r="G53" s="6"/>
      <c r="H53" s="6"/>
      <c r="I53" s="6"/>
      <c r="J53" s="6">
        <v>1500000</v>
      </c>
      <c r="K53" s="6"/>
      <c r="L53" s="6"/>
      <c r="M53" s="85" t="e">
        <f>D53-#REF!</f>
        <v>#REF!</v>
      </c>
      <c r="N53" s="85"/>
      <c r="O53" s="23">
        <f t="shared" si="0"/>
        <v>45</v>
      </c>
      <c r="AW53" s="33"/>
    </row>
    <row r="54" spans="1:49" ht="15">
      <c r="A54" s="49">
        <v>46</v>
      </c>
      <c r="B54" s="1"/>
      <c r="C54" s="47" t="s">
        <v>488</v>
      </c>
      <c r="E54" s="6"/>
      <c r="F54" s="6">
        <v>1000000</v>
      </c>
      <c r="G54" s="6"/>
      <c r="H54" s="6"/>
      <c r="I54" s="6"/>
      <c r="J54" s="6">
        <v>1000000</v>
      </c>
      <c r="K54" s="6"/>
      <c r="L54" s="6"/>
      <c r="M54" s="6" t="e">
        <f>F54-#REF!</f>
        <v>#REF!</v>
      </c>
      <c r="N54" s="6"/>
      <c r="O54" s="23">
        <f t="shared" si="0"/>
        <v>46</v>
      </c>
      <c r="AW54" s="33"/>
    </row>
    <row r="55" spans="1:49" ht="15">
      <c r="A55" s="49">
        <v>47</v>
      </c>
      <c r="B55" s="1"/>
      <c r="C55" s="47" t="s">
        <v>489</v>
      </c>
      <c r="E55" s="6"/>
      <c r="F55" s="6">
        <v>2200000</v>
      </c>
      <c r="G55" s="6"/>
      <c r="H55" s="6"/>
      <c r="I55" s="6"/>
      <c r="J55" s="6">
        <v>2200000</v>
      </c>
      <c r="K55" s="6"/>
      <c r="L55" s="6"/>
      <c r="M55" s="6" t="e">
        <f>F55-#REF!</f>
        <v>#REF!</v>
      </c>
      <c r="N55" s="6"/>
      <c r="O55" s="23">
        <f t="shared" si="0"/>
        <v>47</v>
      </c>
      <c r="AW55" s="33"/>
    </row>
    <row r="56" spans="1:49" ht="15">
      <c r="A56" s="49">
        <v>48</v>
      </c>
      <c r="B56" s="1"/>
      <c r="C56" s="47" t="s">
        <v>490</v>
      </c>
      <c r="E56" s="6"/>
      <c r="F56" s="6">
        <v>2500000</v>
      </c>
      <c r="G56" s="6"/>
      <c r="H56" s="6"/>
      <c r="I56" s="6"/>
      <c r="J56" s="6">
        <v>2500000</v>
      </c>
      <c r="K56" s="6"/>
      <c r="L56" s="6"/>
      <c r="M56" s="6" t="e">
        <f>F56-#REF!</f>
        <v>#REF!</v>
      </c>
      <c r="N56" s="6"/>
      <c r="O56" s="23">
        <f t="shared" si="0"/>
        <v>48</v>
      </c>
      <c r="AW56" s="33"/>
    </row>
    <row r="57" spans="1:49" ht="15">
      <c r="A57" s="49">
        <v>49</v>
      </c>
      <c r="B57" s="1"/>
      <c r="C57" s="47" t="s">
        <v>491</v>
      </c>
      <c r="E57" s="6"/>
      <c r="F57" s="6">
        <v>2500000</v>
      </c>
      <c r="G57" s="6"/>
      <c r="H57" s="6"/>
      <c r="I57" s="6"/>
      <c r="J57" s="6">
        <v>2500000</v>
      </c>
      <c r="K57" s="6"/>
      <c r="L57" s="6"/>
      <c r="M57" s="6" t="e">
        <f>F57-#REF!</f>
        <v>#REF!</v>
      </c>
      <c r="N57" s="6"/>
      <c r="O57" s="23">
        <f t="shared" si="0"/>
        <v>49</v>
      </c>
      <c r="AW57" s="33"/>
    </row>
    <row r="58" spans="1:49" ht="15">
      <c r="A58" s="49">
        <v>50</v>
      </c>
      <c r="B58" s="1"/>
      <c r="C58" s="47" t="s">
        <v>492</v>
      </c>
      <c r="E58" s="6"/>
      <c r="F58" s="6">
        <v>1800000</v>
      </c>
      <c r="G58" s="6"/>
      <c r="H58" s="6"/>
      <c r="I58" s="6"/>
      <c r="J58" s="6">
        <v>1800000</v>
      </c>
      <c r="K58" s="6"/>
      <c r="L58" s="6"/>
      <c r="M58" s="6" t="e">
        <f>F58-#REF!</f>
        <v>#REF!</v>
      </c>
      <c r="N58" s="6"/>
      <c r="O58" s="23">
        <f t="shared" si="0"/>
        <v>50</v>
      </c>
      <c r="AW58" s="33"/>
    </row>
    <row r="59" spans="1:49" ht="15">
      <c r="A59" s="49">
        <v>51</v>
      </c>
      <c r="B59" s="1"/>
      <c r="C59" s="47" t="s">
        <v>493</v>
      </c>
      <c r="E59" s="6"/>
      <c r="F59" s="6">
        <v>1500000</v>
      </c>
      <c r="G59" s="6"/>
      <c r="H59" s="6"/>
      <c r="I59" s="6"/>
      <c r="J59" s="6">
        <v>1500000</v>
      </c>
      <c r="K59" s="6"/>
      <c r="L59" s="6"/>
      <c r="M59" s="6" t="e">
        <f>F59-#REF!</f>
        <v>#REF!</v>
      </c>
      <c r="N59" s="6"/>
      <c r="O59" s="23">
        <f t="shared" si="0"/>
        <v>51</v>
      </c>
      <c r="AW59" s="33"/>
    </row>
    <row r="60" spans="1:49" ht="15">
      <c r="A60" s="49" t="s">
        <v>528</v>
      </c>
      <c r="B60" s="1"/>
      <c r="C60" s="47" t="s">
        <v>525</v>
      </c>
      <c r="E60" s="6">
        <v>8733871</v>
      </c>
      <c r="F60" s="6"/>
      <c r="G60" s="6">
        <v>-8733871</v>
      </c>
      <c r="H60" s="6"/>
      <c r="I60" s="6"/>
      <c r="J60" s="6">
        <v>0</v>
      </c>
      <c r="K60" s="6"/>
      <c r="L60" s="6"/>
      <c r="M60" s="6"/>
      <c r="N60" s="6">
        <v>8833871</v>
      </c>
      <c r="O60" s="30" t="str">
        <f t="shared" si="0"/>
        <v>51a</v>
      </c>
      <c r="AW60" s="33"/>
    </row>
    <row r="61" spans="1:49" ht="15">
      <c r="A61" s="49" t="s">
        <v>529</v>
      </c>
      <c r="B61" s="1"/>
      <c r="C61" s="47" t="s">
        <v>527</v>
      </c>
      <c r="E61" s="6">
        <v>1842016</v>
      </c>
      <c r="F61" s="6">
        <v>-1842016</v>
      </c>
      <c r="G61" s="6"/>
      <c r="H61" s="6"/>
      <c r="I61" s="6"/>
      <c r="J61" s="6">
        <v>0</v>
      </c>
      <c r="K61" s="6"/>
      <c r="L61" s="6"/>
      <c r="M61" s="6"/>
      <c r="N61" s="6">
        <f>175842+1716174-250000+200000</f>
        <v>1842016</v>
      </c>
      <c r="O61" s="30" t="str">
        <f t="shared" si="0"/>
        <v>51b</v>
      </c>
      <c r="AW61" s="33"/>
    </row>
    <row r="62" spans="1:49" ht="15">
      <c r="A62" s="49">
        <v>52</v>
      </c>
      <c r="B62" s="1"/>
      <c r="C62" s="47" t="s">
        <v>494</v>
      </c>
      <c r="D62" s="66"/>
      <c r="E62" s="6"/>
      <c r="F62" s="6"/>
      <c r="G62" s="6"/>
      <c r="H62" s="6">
        <v>38500000</v>
      </c>
      <c r="I62" s="6"/>
      <c r="J62" s="6">
        <v>38500000</v>
      </c>
      <c r="K62" s="6"/>
      <c r="L62" s="6"/>
      <c r="M62" s="6" t="e">
        <f>D62-#REF!</f>
        <v>#REF!</v>
      </c>
      <c r="N62" s="6"/>
      <c r="O62" s="23">
        <f t="shared" si="0"/>
        <v>52</v>
      </c>
      <c r="AW62" s="33"/>
    </row>
    <row r="63" spans="1:49" ht="15">
      <c r="A63" s="49">
        <v>53</v>
      </c>
      <c r="B63" s="1"/>
      <c r="C63" s="47" t="s">
        <v>15</v>
      </c>
      <c r="D63" s="73"/>
      <c r="E63" s="13"/>
      <c r="F63" s="13"/>
      <c r="G63" s="13"/>
      <c r="H63" s="13"/>
      <c r="I63" s="13"/>
      <c r="J63" s="12"/>
      <c r="K63" s="8"/>
      <c r="L63" s="13"/>
      <c r="M63" s="12"/>
      <c r="N63" s="13"/>
      <c r="O63" s="23">
        <f t="shared" si="0"/>
        <v>53</v>
      </c>
      <c r="AW63" s="33">
        <f aca="true" t="shared" si="2" ref="AW63:AW79">A63</f>
        <v>53</v>
      </c>
    </row>
    <row r="64" spans="1:49" ht="15">
      <c r="A64" s="49">
        <v>54</v>
      </c>
      <c r="B64" s="1"/>
      <c r="C64" s="47" t="s">
        <v>16</v>
      </c>
      <c r="D64" s="66">
        <v>0</v>
      </c>
      <c r="E64" s="6">
        <v>43720636</v>
      </c>
      <c r="F64" s="6">
        <v>34045385</v>
      </c>
      <c r="G64" s="6">
        <v>20300000</v>
      </c>
      <c r="H64" s="6">
        <v>38500000</v>
      </c>
      <c r="I64" s="6">
        <v>0</v>
      </c>
      <c r="J64" s="6">
        <v>136566021</v>
      </c>
      <c r="K64" s="6"/>
      <c r="L64" s="6"/>
      <c r="M64" s="6" t="e">
        <f>SUM(M42:M63)</f>
        <v>#REF!</v>
      </c>
      <c r="N64" s="6">
        <f>SUM(N42:N63)</f>
        <v>43820636</v>
      </c>
      <c r="O64" s="23">
        <f t="shared" si="0"/>
        <v>54</v>
      </c>
      <c r="AW64" s="33">
        <f t="shared" si="2"/>
        <v>54</v>
      </c>
    </row>
    <row r="65" spans="1:49" ht="15">
      <c r="A65" s="49">
        <v>55</v>
      </c>
      <c r="B65" s="1"/>
      <c r="C65" s="47"/>
      <c r="D65" s="66"/>
      <c r="E65" s="6"/>
      <c r="F65" s="6"/>
      <c r="G65" s="6"/>
      <c r="H65" s="6"/>
      <c r="I65" s="6"/>
      <c r="J65" s="6"/>
      <c r="K65" s="6"/>
      <c r="L65" s="6"/>
      <c r="M65" s="6"/>
      <c r="N65" s="6"/>
      <c r="O65" s="23">
        <f t="shared" si="0"/>
        <v>55</v>
      </c>
      <c r="AW65" s="33">
        <f t="shared" si="2"/>
        <v>55</v>
      </c>
    </row>
    <row r="66" spans="1:49" ht="15.75" thickBot="1">
      <c r="A66" s="49">
        <v>56</v>
      </c>
      <c r="B66" s="14"/>
      <c r="C66" s="59" t="s">
        <v>17</v>
      </c>
      <c r="D66" s="74">
        <v>113543480</v>
      </c>
      <c r="E66" s="14">
        <v>43720636</v>
      </c>
      <c r="F66" s="14">
        <v>34045385</v>
      </c>
      <c r="G66" s="14">
        <v>20300000</v>
      </c>
      <c r="H66" s="14">
        <v>38500000</v>
      </c>
      <c r="I66" s="14">
        <v>25620470</v>
      </c>
      <c r="J66" s="14">
        <v>275729971</v>
      </c>
      <c r="K66" s="6"/>
      <c r="L66" s="14"/>
      <c r="M66" s="14" t="e">
        <f>M64+M40</f>
        <v>#REF!</v>
      </c>
      <c r="N66" s="14">
        <f>N64+N40</f>
        <v>43820636</v>
      </c>
      <c r="O66" s="23">
        <f t="shared" si="0"/>
        <v>56</v>
      </c>
      <c r="AW66" s="33">
        <f t="shared" si="2"/>
        <v>56</v>
      </c>
    </row>
    <row r="67" spans="1:49" ht="15.75" thickTop="1">
      <c r="A67" s="49">
        <v>57</v>
      </c>
      <c r="B67" s="5"/>
      <c r="C67" s="60"/>
      <c r="D67" s="69"/>
      <c r="E67" s="8"/>
      <c r="F67" s="8"/>
      <c r="G67" s="8"/>
      <c r="H67" s="8"/>
      <c r="I67" s="8"/>
      <c r="J67" s="8"/>
      <c r="K67" s="8"/>
      <c r="L67" s="8"/>
      <c r="M67" s="8"/>
      <c r="N67" s="8"/>
      <c r="O67" s="23">
        <f t="shared" si="0"/>
        <v>57</v>
      </c>
      <c r="AW67" s="33">
        <f t="shared" si="2"/>
        <v>57</v>
      </c>
    </row>
    <row r="68" spans="1:49" ht="15">
      <c r="A68" s="49">
        <v>58</v>
      </c>
      <c r="B68" s="1"/>
      <c r="C68" s="47" t="s">
        <v>18</v>
      </c>
      <c r="D68" s="66"/>
      <c r="E68" s="6"/>
      <c r="F68" s="6"/>
      <c r="G68" s="6"/>
      <c r="H68" s="6"/>
      <c r="I68" s="6"/>
      <c r="J68" s="6"/>
      <c r="K68" s="6"/>
      <c r="L68" s="6"/>
      <c r="M68" s="6"/>
      <c r="N68" s="6"/>
      <c r="O68" s="23">
        <f t="shared" si="0"/>
        <v>58</v>
      </c>
      <c r="AW68" s="33">
        <f t="shared" si="2"/>
        <v>58</v>
      </c>
    </row>
    <row r="69" spans="1:49" ht="15">
      <c r="A69" s="49">
        <v>59</v>
      </c>
      <c r="B69" s="1"/>
      <c r="C69" s="47" t="s">
        <v>19</v>
      </c>
      <c r="D69" s="66"/>
      <c r="E69" s="6"/>
      <c r="F69" s="6"/>
      <c r="G69" s="6"/>
      <c r="H69" s="6"/>
      <c r="I69" s="6"/>
      <c r="J69" s="6">
        <v>0</v>
      </c>
      <c r="K69" s="6"/>
      <c r="L69" s="6"/>
      <c r="M69" s="6" t="e">
        <f>M109+SUM(M113:M624)/2</f>
        <v>#REF!</v>
      </c>
      <c r="N69" s="6"/>
      <c r="O69" s="23">
        <f aca="true" t="shared" si="3" ref="O69:O122">A69</f>
        <v>59</v>
      </c>
      <c r="AW69" s="33">
        <f t="shared" si="2"/>
        <v>59</v>
      </c>
    </row>
    <row r="70" spans="1:49" ht="15">
      <c r="A70" s="49">
        <v>60</v>
      </c>
      <c r="B70" s="1"/>
      <c r="C70" s="47" t="s">
        <v>20</v>
      </c>
      <c r="D70" s="75">
        <v>113444480</v>
      </c>
      <c r="E70" s="12">
        <v>43720636</v>
      </c>
      <c r="F70" s="12">
        <v>34045385</v>
      </c>
      <c r="G70" s="12">
        <v>20300000</v>
      </c>
      <c r="H70" s="12">
        <v>38500000</v>
      </c>
      <c r="I70" s="12">
        <v>25620470</v>
      </c>
      <c r="J70" s="12">
        <v>275630971</v>
      </c>
      <c r="K70" s="6"/>
      <c r="L70" s="12"/>
      <c r="M70" s="12" t="e">
        <f>M109+SUM(M113:M624)/2</f>
        <v>#REF!</v>
      </c>
      <c r="N70" s="12">
        <f>N109+SUM(N113:N624)/2</f>
        <v>43820636</v>
      </c>
      <c r="O70" s="23">
        <f t="shared" si="3"/>
        <v>60</v>
      </c>
      <c r="AW70" s="33">
        <f t="shared" si="2"/>
        <v>60</v>
      </c>
    </row>
    <row r="71" spans="1:49" ht="15">
      <c r="A71" s="49">
        <v>61</v>
      </c>
      <c r="B71" s="1"/>
      <c r="C71" s="47"/>
      <c r="D71" s="69"/>
      <c r="E71" s="8"/>
      <c r="F71" s="8"/>
      <c r="G71" s="8"/>
      <c r="H71" s="8"/>
      <c r="I71" s="8"/>
      <c r="J71" s="8"/>
      <c r="K71" s="8"/>
      <c r="L71" s="8"/>
      <c r="M71" s="8"/>
      <c r="N71" s="8"/>
      <c r="O71" s="23">
        <f t="shared" si="3"/>
        <v>61</v>
      </c>
      <c r="AW71" s="33">
        <f t="shared" si="2"/>
        <v>61</v>
      </c>
    </row>
    <row r="72" spans="1:49" ht="15.75" thickBot="1">
      <c r="A72" s="49">
        <v>62</v>
      </c>
      <c r="B72" s="14"/>
      <c r="C72" s="59" t="s">
        <v>21</v>
      </c>
      <c r="D72" s="74">
        <v>113444480</v>
      </c>
      <c r="E72" s="14">
        <v>43720636</v>
      </c>
      <c r="F72" s="14">
        <v>34045385</v>
      </c>
      <c r="G72" s="14">
        <v>20300000</v>
      </c>
      <c r="H72" s="14">
        <v>38500000</v>
      </c>
      <c r="I72" s="14">
        <v>25620470</v>
      </c>
      <c r="J72" s="14">
        <v>275630971</v>
      </c>
      <c r="K72" s="6"/>
      <c r="L72" s="14"/>
      <c r="M72" s="14" t="e">
        <f>SUM(M69:M71)</f>
        <v>#REF!</v>
      </c>
      <c r="N72" s="14">
        <f>SUM(N69:N71)</f>
        <v>43820636</v>
      </c>
      <c r="O72" s="23">
        <f t="shared" si="3"/>
        <v>62</v>
      </c>
      <c r="R72" s="1"/>
      <c r="AW72" s="33">
        <f t="shared" si="2"/>
        <v>62</v>
      </c>
    </row>
    <row r="73" spans="1:49" ht="15.75" thickTop="1">
      <c r="A73" s="49">
        <v>63</v>
      </c>
      <c r="B73" s="5"/>
      <c r="C73" s="60"/>
      <c r="D73" s="69"/>
      <c r="E73" s="8"/>
      <c r="F73" s="8"/>
      <c r="G73" s="8"/>
      <c r="H73" s="8"/>
      <c r="I73" s="8"/>
      <c r="J73" s="8"/>
      <c r="K73" s="8"/>
      <c r="L73" s="8"/>
      <c r="M73" s="8"/>
      <c r="N73" s="8"/>
      <c r="O73" s="23">
        <f t="shared" si="3"/>
        <v>63</v>
      </c>
      <c r="AW73" s="33">
        <f t="shared" si="2"/>
        <v>63</v>
      </c>
    </row>
    <row r="74" spans="1:49" ht="15">
      <c r="A74" s="49">
        <v>64</v>
      </c>
      <c r="B74" s="1"/>
      <c r="C74" s="47" t="s">
        <v>22</v>
      </c>
      <c r="D74" s="66"/>
      <c r="E74" s="6"/>
      <c r="F74" s="6"/>
      <c r="G74" s="6"/>
      <c r="H74" s="6"/>
      <c r="I74" s="6"/>
      <c r="J74" s="6"/>
      <c r="K74" s="6"/>
      <c r="L74" s="6"/>
      <c r="M74" s="6"/>
      <c r="N74" s="6"/>
      <c r="O74" s="23">
        <f t="shared" si="3"/>
        <v>64</v>
      </c>
      <c r="AW74" s="33">
        <f t="shared" si="2"/>
        <v>64</v>
      </c>
    </row>
    <row r="75" spans="1:49" ht="15">
      <c r="A75" s="49">
        <v>65</v>
      </c>
      <c r="B75" s="1"/>
      <c r="C75" s="47" t="s">
        <v>19</v>
      </c>
      <c r="D75" s="66"/>
      <c r="E75" s="6"/>
      <c r="F75" s="6"/>
      <c r="G75" s="6"/>
      <c r="H75" s="6"/>
      <c r="I75" s="6"/>
      <c r="J75" s="6">
        <v>0</v>
      </c>
      <c r="K75" s="6"/>
      <c r="L75" s="6"/>
      <c r="M75" s="6"/>
      <c r="N75" s="6"/>
      <c r="O75" s="23">
        <f t="shared" si="3"/>
        <v>65</v>
      </c>
      <c r="AW75" s="33">
        <f t="shared" si="2"/>
        <v>65</v>
      </c>
    </row>
    <row r="76" spans="1:49" ht="15">
      <c r="A76" s="49">
        <v>66</v>
      </c>
      <c r="B76" s="1"/>
      <c r="C76" s="47" t="s">
        <v>20</v>
      </c>
      <c r="D76" s="66">
        <v>99000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99000</v>
      </c>
      <c r="K76" s="6"/>
      <c r="L76" s="6"/>
      <c r="M76" s="6" t="e">
        <f>M66-M70</f>
        <v>#REF!</v>
      </c>
      <c r="N76" s="6">
        <f>N66-N70</f>
        <v>0</v>
      </c>
      <c r="O76" s="23">
        <f t="shared" si="3"/>
        <v>66</v>
      </c>
      <c r="AW76" s="33">
        <f t="shared" si="2"/>
        <v>66</v>
      </c>
    </row>
    <row r="77" spans="1:49" ht="15">
      <c r="A77" s="49">
        <v>67</v>
      </c>
      <c r="B77" s="1"/>
      <c r="C77" s="47"/>
      <c r="D77" s="75"/>
      <c r="E77" s="12"/>
      <c r="F77" s="12"/>
      <c r="G77" s="12"/>
      <c r="H77" s="12"/>
      <c r="I77" s="12"/>
      <c r="J77" s="12"/>
      <c r="K77" s="6"/>
      <c r="L77" s="12"/>
      <c r="M77" s="12"/>
      <c r="N77" s="12"/>
      <c r="O77" s="23">
        <f t="shared" si="3"/>
        <v>67</v>
      </c>
      <c r="AW77" s="33">
        <f t="shared" si="2"/>
        <v>67</v>
      </c>
    </row>
    <row r="78" spans="1:49" ht="15.75" thickBot="1">
      <c r="A78" s="49">
        <v>68</v>
      </c>
      <c r="B78" s="14"/>
      <c r="C78" s="59" t="s">
        <v>278</v>
      </c>
      <c r="D78" s="74">
        <v>99000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99000</v>
      </c>
      <c r="K78" s="6"/>
      <c r="L78" s="14"/>
      <c r="M78" s="14" t="e">
        <f>M76+M75</f>
        <v>#REF!</v>
      </c>
      <c r="N78" s="14">
        <f>N76+N75</f>
        <v>0</v>
      </c>
      <c r="O78" s="23">
        <f t="shared" si="3"/>
        <v>68</v>
      </c>
      <c r="AW78" s="33">
        <f t="shared" si="2"/>
        <v>68</v>
      </c>
    </row>
    <row r="79" spans="1:49" ht="15.75" thickTop="1">
      <c r="A79" s="49">
        <v>69</v>
      </c>
      <c r="B79" s="6"/>
      <c r="C79" s="57"/>
      <c r="D79" s="66"/>
      <c r="E79" s="6"/>
      <c r="F79" s="6"/>
      <c r="G79" s="6"/>
      <c r="H79" s="6"/>
      <c r="I79" s="6"/>
      <c r="J79" s="6"/>
      <c r="K79" s="6"/>
      <c r="L79" s="6"/>
      <c r="M79" s="6"/>
      <c r="N79" s="6"/>
      <c r="O79" s="23">
        <f t="shared" si="3"/>
        <v>69</v>
      </c>
      <c r="AW79" s="33">
        <f t="shared" si="2"/>
        <v>69</v>
      </c>
    </row>
    <row r="80" spans="1:49" ht="15">
      <c r="A80" s="49">
        <v>70</v>
      </c>
      <c r="B80" s="1"/>
      <c r="C80" s="47" t="s">
        <v>0</v>
      </c>
      <c r="D80" s="66"/>
      <c r="E80" s="6"/>
      <c r="F80" s="6"/>
      <c r="G80" s="6"/>
      <c r="H80" s="6"/>
      <c r="I80" s="6"/>
      <c r="J80" s="6"/>
      <c r="K80" s="6"/>
      <c r="L80" s="6"/>
      <c r="M80" s="6"/>
      <c r="N80" s="6"/>
      <c r="O80" s="23">
        <f t="shared" si="3"/>
        <v>70</v>
      </c>
      <c r="AW80" s="33">
        <f aca="true" t="shared" si="4" ref="AW80:AW110">A80</f>
        <v>70</v>
      </c>
    </row>
    <row r="81" spans="1:49" ht="15">
      <c r="A81" s="49">
        <v>71</v>
      </c>
      <c r="B81" s="1"/>
      <c r="C81" s="47"/>
      <c r="D81" s="66"/>
      <c r="E81" s="6"/>
      <c r="F81" s="6"/>
      <c r="G81" s="6"/>
      <c r="H81" s="6"/>
      <c r="I81" s="6"/>
      <c r="J81" s="8"/>
      <c r="K81" s="6"/>
      <c r="L81" s="6"/>
      <c r="M81" s="8"/>
      <c r="N81" s="6"/>
      <c r="O81" s="23">
        <f t="shared" si="3"/>
        <v>71</v>
      </c>
      <c r="AW81" s="33">
        <f t="shared" si="4"/>
        <v>71</v>
      </c>
    </row>
    <row r="82" spans="1:49" ht="15">
      <c r="A82" s="49">
        <v>72</v>
      </c>
      <c r="B82" s="1" t="s">
        <v>23</v>
      </c>
      <c r="C82" s="47"/>
      <c r="D82" s="66"/>
      <c r="E82" s="6"/>
      <c r="F82" s="6"/>
      <c r="G82" s="6"/>
      <c r="H82" s="6"/>
      <c r="I82" s="6"/>
      <c r="J82" s="6"/>
      <c r="K82" s="6"/>
      <c r="L82" s="6"/>
      <c r="M82" s="6"/>
      <c r="N82" s="6"/>
      <c r="O82" s="23">
        <f t="shared" si="3"/>
        <v>72</v>
      </c>
      <c r="AW82" s="33">
        <f t="shared" si="4"/>
        <v>72</v>
      </c>
    </row>
    <row r="83" spans="1:49" ht="15">
      <c r="A83" s="49">
        <v>73</v>
      </c>
      <c r="B83" s="1"/>
      <c r="C83" s="47"/>
      <c r="D83" s="66"/>
      <c r="E83" s="6"/>
      <c r="F83" s="6"/>
      <c r="G83" s="6"/>
      <c r="H83" s="6"/>
      <c r="I83" s="6"/>
      <c r="J83" s="6"/>
      <c r="K83" s="6"/>
      <c r="L83" s="6"/>
      <c r="M83" s="6" t="e">
        <f>D83-#REF!</f>
        <v>#REF!</v>
      </c>
      <c r="N83" s="6"/>
      <c r="O83" s="23">
        <f t="shared" si="3"/>
        <v>73</v>
      </c>
      <c r="AW83" s="33">
        <f t="shared" si="4"/>
        <v>73</v>
      </c>
    </row>
    <row r="84" spans="1:49" ht="15">
      <c r="A84" s="49">
        <v>74</v>
      </c>
      <c r="B84" s="1"/>
      <c r="C84" s="47" t="s">
        <v>380</v>
      </c>
      <c r="D84" s="66"/>
      <c r="E84" s="6">
        <v>2285711</v>
      </c>
      <c r="F84" s="6"/>
      <c r="G84" s="6"/>
      <c r="H84" s="6"/>
      <c r="I84" s="6"/>
      <c r="J84" s="6">
        <v>2285711</v>
      </c>
      <c r="K84" s="6"/>
      <c r="L84" s="6"/>
      <c r="M84" s="85" t="e">
        <f>D84-#REF!</f>
        <v>#REF!</v>
      </c>
      <c r="N84" s="85">
        <v>2285711</v>
      </c>
      <c r="O84" s="23">
        <f t="shared" si="3"/>
        <v>74</v>
      </c>
      <c r="AP84" s="36">
        <v>2545350</v>
      </c>
      <c r="AW84" s="33">
        <f t="shared" si="4"/>
        <v>74</v>
      </c>
    </row>
    <row r="85" spans="1:49" ht="15">
      <c r="A85" s="49">
        <v>75</v>
      </c>
      <c r="B85" s="1"/>
      <c r="C85" s="47"/>
      <c r="D85" s="66"/>
      <c r="E85" s="6"/>
      <c r="F85" s="6"/>
      <c r="G85" s="6"/>
      <c r="H85" s="6"/>
      <c r="I85" s="6"/>
      <c r="J85" s="6">
        <v>0</v>
      </c>
      <c r="K85" s="6"/>
      <c r="L85" s="6"/>
      <c r="M85" s="6" t="e">
        <f>D85-#REF!</f>
        <v>#REF!</v>
      </c>
      <c r="N85" s="6"/>
      <c r="O85" s="23">
        <f t="shared" si="3"/>
        <v>75</v>
      </c>
      <c r="AW85" s="33">
        <f t="shared" si="4"/>
        <v>75</v>
      </c>
    </row>
    <row r="86" spans="1:49" ht="15">
      <c r="A86" s="49">
        <v>76</v>
      </c>
      <c r="B86" s="1" t="s">
        <v>24</v>
      </c>
      <c r="C86" s="47" t="s">
        <v>25</v>
      </c>
      <c r="D86" s="66"/>
      <c r="E86" s="6"/>
      <c r="F86" s="6"/>
      <c r="G86" s="6"/>
      <c r="H86" s="6"/>
      <c r="I86" s="6"/>
      <c r="J86" s="6">
        <v>0</v>
      </c>
      <c r="K86" s="6"/>
      <c r="L86" s="6"/>
      <c r="M86" s="6" t="e">
        <f>D86-#REF!</f>
        <v>#REF!</v>
      </c>
      <c r="N86" s="6"/>
      <c r="O86" s="23">
        <f t="shared" si="3"/>
        <v>76</v>
      </c>
      <c r="AW86" s="33">
        <f t="shared" si="4"/>
        <v>76</v>
      </c>
    </row>
    <row r="87" spans="1:49" ht="15">
      <c r="A87" s="49">
        <v>77</v>
      </c>
      <c r="B87" s="1"/>
      <c r="C87" s="47" t="s">
        <v>323</v>
      </c>
      <c r="D87" s="66">
        <v>41948523</v>
      </c>
      <c r="E87" s="6"/>
      <c r="F87" s="6"/>
      <c r="G87" s="6"/>
      <c r="H87" s="6"/>
      <c r="I87" s="6"/>
      <c r="J87" s="6">
        <v>41948523</v>
      </c>
      <c r="K87" s="81"/>
      <c r="L87" s="6"/>
      <c r="M87" s="81" t="e">
        <f>D87-#REF!</f>
        <v>#REF!</v>
      </c>
      <c r="N87" s="81"/>
      <c r="O87" s="23">
        <f t="shared" si="3"/>
        <v>77</v>
      </c>
      <c r="AW87" s="33">
        <f t="shared" si="4"/>
        <v>77</v>
      </c>
    </row>
    <row r="88" spans="1:49" ht="15">
      <c r="A88" s="49">
        <v>78</v>
      </c>
      <c r="B88" s="1"/>
      <c r="C88" s="47" t="s">
        <v>442</v>
      </c>
      <c r="D88" s="66">
        <v>17186000</v>
      </c>
      <c r="E88" s="6"/>
      <c r="F88" s="6"/>
      <c r="G88" s="6"/>
      <c r="H88" s="6"/>
      <c r="I88" s="6"/>
      <c r="J88" s="6">
        <v>17186000</v>
      </c>
      <c r="K88" s="6"/>
      <c r="L88" s="6"/>
      <c r="M88" s="6" t="e">
        <f>D88-#REF!</f>
        <v>#REF!</v>
      </c>
      <c r="N88" s="6"/>
      <c r="O88" s="23">
        <f t="shared" si="3"/>
        <v>78</v>
      </c>
      <c r="AW88" s="33"/>
    </row>
    <row r="89" spans="1:49" ht="15">
      <c r="A89" s="49">
        <v>79</v>
      </c>
      <c r="B89" s="1"/>
      <c r="C89" s="47" t="s">
        <v>280</v>
      </c>
      <c r="D89" s="66">
        <v>6685000</v>
      </c>
      <c r="E89" s="6"/>
      <c r="F89" s="6"/>
      <c r="G89" s="6"/>
      <c r="H89" s="6"/>
      <c r="I89" s="6"/>
      <c r="J89" s="6">
        <v>6685000</v>
      </c>
      <c r="K89" s="81"/>
      <c r="L89" s="6"/>
      <c r="M89" s="81" t="e">
        <f>D89-#REF!</f>
        <v>#REF!</v>
      </c>
      <c r="N89" s="81"/>
      <c r="O89" s="23">
        <f t="shared" si="3"/>
        <v>79</v>
      </c>
      <c r="AW89" s="33">
        <f t="shared" si="4"/>
        <v>79</v>
      </c>
    </row>
    <row r="90" spans="1:49" ht="15">
      <c r="A90" s="49">
        <v>80</v>
      </c>
      <c r="B90" s="1"/>
      <c r="C90" s="47" t="s">
        <v>360</v>
      </c>
      <c r="D90" s="66"/>
      <c r="E90" s="6"/>
      <c r="F90" s="6"/>
      <c r="G90" s="6"/>
      <c r="H90" s="6"/>
      <c r="I90" s="6"/>
      <c r="J90" s="6">
        <v>0</v>
      </c>
      <c r="K90" s="6"/>
      <c r="L90" s="6"/>
      <c r="M90" s="6" t="e">
        <f>D90-#REF!</f>
        <v>#REF!</v>
      </c>
      <c r="N90" s="6"/>
      <c r="O90" s="23">
        <f t="shared" si="3"/>
        <v>80</v>
      </c>
      <c r="AW90" s="33">
        <f t="shared" si="4"/>
        <v>80</v>
      </c>
    </row>
    <row r="91" spans="1:49" ht="15">
      <c r="A91" s="49">
        <v>81</v>
      </c>
      <c r="B91" s="1"/>
      <c r="C91" s="47" t="s">
        <v>410</v>
      </c>
      <c r="D91" s="66">
        <v>36000000</v>
      </c>
      <c r="E91" s="6"/>
      <c r="F91" s="6"/>
      <c r="G91" s="6"/>
      <c r="H91" s="6"/>
      <c r="I91" s="6"/>
      <c r="J91" s="6">
        <v>36000000</v>
      </c>
      <c r="K91" s="6"/>
      <c r="L91" s="6"/>
      <c r="M91" s="6" t="e">
        <f>D91-#REF!</f>
        <v>#REF!</v>
      </c>
      <c r="N91" s="6"/>
      <c r="O91" s="23">
        <f t="shared" si="3"/>
        <v>81</v>
      </c>
      <c r="AW91" s="33"/>
    </row>
    <row r="92" spans="1:49" ht="15">
      <c r="A92" s="49">
        <v>82</v>
      </c>
      <c r="B92" s="1"/>
      <c r="C92" s="47" t="s">
        <v>443</v>
      </c>
      <c r="D92" s="66"/>
      <c r="E92" s="6"/>
      <c r="F92" s="6"/>
      <c r="G92" s="6"/>
      <c r="H92" s="6"/>
      <c r="I92" s="6"/>
      <c r="J92" s="6">
        <v>0</v>
      </c>
      <c r="K92" s="6"/>
      <c r="L92" s="6"/>
      <c r="M92" s="6" t="e">
        <f>D92-#REF!</f>
        <v>#REF!</v>
      </c>
      <c r="N92" s="6"/>
      <c r="O92" s="23">
        <f t="shared" si="3"/>
        <v>82</v>
      </c>
      <c r="AW92" s="33"/>
    </row>
    <row r="93" spans="1:49" ht="15">
      <c r="A93" s="49">
        <v>83</v>
      </c>
      <c r="B93" s="1"/>
      <c r="C93" s="47" t="s">
        <v>471</v>
      </c>
      <c r="D93" s="66"/>
      <c r="E93" s="6"/>
      <c r="F93" s="6"/>
      <c r="G93" s="6"/>
      <c r="H93" s="6"/>
      <c r="I93" s="6"/>
      <c r="J93" s="6">
        <v>0</v>
      </c>
      <c r="K93" s="6"/>
      <c r="L93" s="6"/>
      <c r="M93" s="6" t="e">
        <f>D93-#REF!</f>
        <v>#REF!</v>
      </c>
      <c r="N93" s="6"/>
      <c r="O93" s="23">
        <f t="shared" si="3"/>
        <v>83</v>
      </c>
      <c r="AW93" s="33"/>
    </row>
    <row r="94" spans="1:49" ht="15">
      <c r="A94" s="49">
        <v>84</v>
      </c>
      <c r="B94" s="1"/>
      <c r="C94" s="47" t="s">
        <v>336</v>
      </c>
      <c r="D94" s="66">
        <v>-630787</v>
      </c>
      <c r="E94" s="6"/>
      <c r="F94" s="6"/>
      <c r="G94" s="6"/>
      <c r="H94" s="6"/>
      <c r="I94" s="6"/>
      <c r="J94" s="6">
        <v>-630787</v>
      </c>
      <c r="K94" s="81"/>
      <c r="L94" s="6"/>
      <c r="M94" s="81" t="e">
        <f>D94-#REF!</f>
        <v>#REF!</v>
      </c>
      <c r="N94" s="81"/>
      <c r="O94" s="23">
        <f t="shared" si="3"/>
        <v>84</v>
      </c>
      <c r="AW94" s="33"/>
    </row>
    <row r="95" spans="1:49" ht="15">
      <c r="A95" s="49">
        <v>85</v>
      </c>
      <c r="B95" s="1"/>
      <c r="C95" s="47" t="s">
        <v>5</v>
      </c>
      <c r="D95" s="66"/>
      <c r="E95" s="6"/>
      <c r="F95" s="6"/>
      <c r="G95" s="6"/>
      <c r="H95" s="6"/>
      <c r="I95" s="6"/>
      <c r="J95" s="6">
        <v>0</v>
      </c>
      <c r="K95" s="6"/>
      <c r="L95" s="6"/>
      <c r="M95" s="6" t="e">
        <f>D95-#REF!</f>
        <v>#REF!</v>
      </c>
      <c r="N95" s="6"/>
      <c r="O95" s="23">
        <f t="shared" si="3"/>
        <v>85</v>
      </c>
      <c r="AW95" s="33">
        <f t="shared" si="4"/>
        <v>85</v>
      </c>
    </row>
    <row r="96" spans="1:49" ht="15">
      <c r="A96" s="49">
        <v>86</v>
      </c>
      <c r="B96" s="1" t="s">
        <v>26</v>
      </c>
      <c r="C96" s="47" t="s">
        <v>364</v>
      </c>
      <c r="D96" s="66">
        <v>1523808</v>
      </c>
      <c r="E96" s="6"/>
      <c r="F96" s="6"/>
      <c r="G96" s="6"/>
      <c r="H96" s="6"/>
      <c r="I96" s="6"/>
      <c r="J96" s="6">
        <v>1523808</v>
      </c>
      <c r="K96" s="81"/>
      <c r="L96" s="6"/>
      <c r="M96" s="81" t="e">
        <f>D96-#REF!</f>
        <v>#REF!</v>
      </c>
      <c r="N96" s="81"/>
      <c r="O96" s="23">
        <f t="shared" si="3"/>
        <v>86</v>
      </c>
      <c r="AW96" s="33">
        <f t="shared" si="4"/>
        <v>86</v>
      </c>
    </row>
    <row r="97" spans="1:49" ht="15">
      <c r="A97" s="49">
        <v>87</v>
      </c>
      <c r="B97" s="1"/>
      <c r="C97" s="47"/>
      <c r="D97" s="66"/>
      <c r="E97" s="6"/>
      <c r="F97" s="6"/>
      <c r="G97" s="6"/>
      <c r="H97" s="6"/>
      <c r="I97" s="6"/>
      <c r="J97" s="6">
        <v>0</v>
      </c>
      <c r="K97" s="6"/>
      <c r="L97" s="6"/>
      <c r="M97" s="6" t="e">
        <f>D97-#REF!</f>
        <v>#REF!</v>
      </c>
      <c r="N97" s="6"/>
      <c r="O97" s="23">
        <f t="shared" si="3"/>
        <v>87</v>
      </c>
      <c r="AW97" s="33">
        <f t="shared" si="4"/>
        <v>87</v>
      </c>
    </row>
    <row r="98" spans="1:49" ht="15">
      <c r="A98" s="49">
        <v>88</v>
      </c>
      <c r="B98" s="1" t="s">
        <v>27</v>
      </c>
      <c r="C98" s="47" t="s">
        <v>28</v>
      </c>
      <c r="D98" s="66">
        <v>19342395</v>
      </c>
      <c r="E98" s="6"/>
      <c r="F98" s="6"/>
      <c r="G98" s="6"/>
      <c r="H98" s="6"/>
      <c r="I98" s="6"/>
      <c r="J98" s="6">
        <v>19342395</v>
      </c>
      <c r="K98" s="81"/>
      <c r="L98" s="6"/>
      <c r="M98" s="81" t="e">
        <f>D98-#REF!</f>
        <v>#REF!</v>
      </c>
      <c r="N98" s="81"/>
      <c r="O98" s="23">
        <f t="shared" si="3"/>
        <v>88</v>
      </c>
      <c r="AW98" s="33">
        <f t="shared" si="4"/>
        <v>88</v>
      </c>
    </row>
    <row r="99" spans="1:49" ht="15">
      <c r="A99" s="49">
        <v>89</v>
      </c>
      <c r="B99" s="1"/>
      <c r="C99" s="47"/>
      <c r="D99" s="66"/>
      <c r="E99" s="6"/>
      <c r="F99" s="6"/>
      <c r="G99" s="6"/>
      <c r="H99" s="6"/>
      <c r="I99" s="6"/>
      <c r="J99" s="6">
        <v>0</v>
      </c>
      <c r="K99" s="6"/>
      <c r="L99" s="6"/>
      <c r="M99" s="6" t="e">
        <f>D99-#REF!</f>
        <v>#REF!</v>
      </c>
      <c r="N99" s="6"/>
      <c r="O99" s="23">
        <f t="shared" si="3"/>
        <v>89</v>
      </c>
      <c r="AW99" s="33">
        <f t="shared" si="4"/>
        <v>89</v>
      </c>
    </row>
    <row r="100" spans="1:49" ht="15">
      <c r="A100" s="49">
        <v>90</v>
      </c>
      <c r="B100" s="1" t="s">
        <v>374</v>
      </c>
      <c r="C100" s="47" t="s">
        <v>375</v>
      </c>
      <c r="D100" s="66"/>
      <c r="E100" s="6"/>
      <c r="F100" s="6"/>
      <c r="G100" s="6"/>
      <c r="H100" s="6"/>
      <c r="I100" s="6"/>
      <c r="J100" s="6">
        <v>0</v>
      </c>
      <c r="K100" s="6"/>
      <c r="L100" s="6"/>
      <c r="M100" s="6" t="e">
        <f>D100-#REF!</f>
        <v>#REF!</v>
      </c>
      <c r="N100" s="6"/>
      <c r="O100" s="23">
        <f t="shared" si="3"/>
        <v>90</v>
      </c>
      <c r="AW100" s="33">
        <f t="shared" si="4"/>
        <v>90</v>
      </c>
    </row>
    <row r="101" spans="1:49" ht="15">
      <c r="A101" s="49">
        <v>91</v>
      </c>
      <c r="B101" s="1"/>
      <c r="C101" s="47" t="s">
        <v>378</v>
      </c>
      <c r="D101" s="66">
        <v>3000000</v>
      </c>
      <c r="E101" s="6"/>
      <c r="F101" s="6">
        <v>7000000</v>
      </c>
      <c r="G101" s="6"/>
      <c r="H101" s="6"/>
      <c r="I101" s="6"/>
      <c r="J101" s="6">
        <v>10000000</v>
      </c>
      <c r="K101" s="6"/>
      <c r="L101" s="6"/>
      <c r="M101" s="6" t="e">
        <f>D101-#REF!</f>
        <v>#REF!</v>
      </c>
      <c r="N101" s="6"/>
      <c r="O101" s="23">
        <f t="shared" si="3"/>
        <v>91</v>
      </c>
      <c r="AW101" s="33">
        <f>A101</f>
        <v>91</v>
      </c>
    </row>
    <row r="102" spans="1:49" ht="15">
      <c r="A102" s="49">
        <v>92</v>
      </c>
      <c r="B102" s="1"/>
      <c r="C102" s="47" t="s">
        <v>444</v>
      </c>
      <c r="D102" s="66">
        <v>26504</v>
      </c>
      <c r="E102" s="6"/>
      <c r="F102" s="6"/>
      <c r="G102" s="6"/>
      <c r="H102" s="6"/>
      <c r="I102" s="6"/>
      <c r="J102" s="6">
        <v>26504</v>
      </c>
      <c r="K102" s="6"/>
      <c r="L102" s="6"/>
      <c r="M102" s="6" t="e">
        <f>D102-#REF!</f>
        <v>#REF!</v>
      </c>
      <c r="N102" s="6"/>
      <c r="O102" s="23">
        <f t="shared" si="3"/>
        <v>92</v>
      </c>
      <c r="AW102" s="33"/>
    </row>
    <row r="103" spans="1:49" ht="15">
      <c r="A103" s="49">
        <v>93</v>
      </c>
      <c r="B103" s="1"/>
      <c r="C103" s="47"/>
      <c r="D103" s="66"/>
      <c r="E103" s="6"/>
      <c r="F103" s="6"/>
      <c r="G103" s="6"/>
      <c r="H103" s="6"/>
      <c r="I103" s="6"/>
      <c r="J103" s="6">
        <v>0</v>
      </c>
      <c r="K103" s="6"/>
      <c r="L103" s="6"/>
      <c r="M103" s="6" t="e">
        <f>D103-#REF!</f>
        <v>#REF!</v>
      </c>
      <c r="N103" s="6"/>
      <c r="O103" s="23">
        <f t="shared" si="3"/>
        <v>93</v>
      </c>
      <c r="AW103" s="33"/>
    </row>
    <row r="104" spans="1:49" ht="15">
      <c r="A104" s="49">
        <v>94</v>
      </c>
      <c r="B104" s="1" t="s">
        <v>376</v>
      </c>
      <c r="C104" s="47" t="s">
        <v>377</v>
      </c>
      <c r="D104" s="66"/>
      <c r="E104" s="6"/>
      <c r="F104" s="6"/>
      <c r="G104" s="6"/>
      <c r="H104" s="6"/>
      <c r="I104" s="6"/>
      <c r="J104" s="6">
        <v>0</v>
      </c>
      <c r="K104" s="6"/>
      <c r="L104" s="6"/>
      <c r="M104" s="6" t="e">
        <f>D104-#REF!</f>
        <v>#REF!</v>
      </c>
      <c r="N104" s="6"/>
      <c r="O104" s="23">
        <f t="shared" si="3"/>
        <v>94</v>
      </c>
      <c r="AW104" s="33"/>
    </row>
    <row r="105" spans="1:49" ht="15">
      <c r="A105" s="49">
        <v>95</v>
      </c>
      <c r="B105" s="1"/>
      <c r="C105" s="47" t="s">
        <v>366</v>
      </c>
      <c r="D105" s="66">
        <v>3428567</v>
      </c>
      <c r="E105" s="6"/>
      <c r="F105" s="6"/>
      <c r="G105" s="6"/>
      <c r="H105" s="6"/>
      <c r="I105" s="6"/>
      <c r="J105" s="6">
        <v>3428567</v>
      </c>
      <c r="K105" s="81"/>
      <c r="L105" s="6"/>
      <c r="M105" s="81" t="e">
        <f>D105-#REF!</f>
        <v>#REF!</v>
      </c>
      <c r="N105" s="81"/>
      <c r="O105" s="23">
        <f t="shared" si="3"/>
        <v>95</v>
      </c>
      <c r="AW105" s="33">
        <f>A105</f>
        <v>95</v>
      </c>
    </row>
    <row r="106" spans="1:49" ht="15">
      <c r="A106" s="49">
        <v>96</v>
      </c>
      <c r="B106" s="1"/>
      <c r="C106" s="47" t="s">
        <v>367</v>
      </c>
      <c r="D106" s="66">
        <v>3001000</v>
      </c>
      <c r="E106" s="6"/>
      <c r="F106" s="6"/>
      <c r="G106" s="6"/>
      <c r="H106" s="6"/>
      <c r="I106" s="6"/>
      <c r="J106" s="6">
        <v>3001000</v>
      </c>
      <c r="K106" s="6"/>
      <c r="L106" s="6"/>
      <c r="M106" s="6" t="e">
        <f>D106-#REF!</f>
        <v>#REF!</v>
      </c>
      <c r="N106" s="6"/>
      <c r="O106" s="23">
        <f t="shared" si="3"/>
        <v>96</v>
      </c>
      <c r="AW106" s="33">
        <f>A106</f>
        <v>96</v>
      </c>
    </row>
    <row r="107" spans="1:49" ht="15">
      <c r="A107" s="49">
        <v>97</v>
      </c>
      <c r="B107" s="1"/>
      <c r="J107" s="6">
        <v>0</v>
      </c>
      <c r="M107" s="6"/>
      <c r="O107" s="23">
        <f t="shared" si="3"/>
        <v>97</v>
      </c>
      <c r="AW107" s="33">
        <f t="shared" si="4"/>
        <v>97</v>
      </c>
    </row>
    <row r="108" spans="1:49" ht="15">
      <c r="A108" s="49">
        <v>98</v>
      </c>
      <c r="B108" s="1"/>
      <c r="C108" s="47"/>
      <c r="D108" s="76"/>
      <c r="E108" s="18"/>
      <c r="F108" s="18"/>
      <c r="G108" s="18"/>
      <c r="H108" s="18"/>
      <c r="I108" s="18"/>
      <c r="J108" s="19"/>
      <c r="K108" s="8"/>
      <c r="L108" s="18"/>
      <c r="M108" s="19"/>
      <c r="N108" s="18"/>
      <c r="O108" s="23">
        <f t="shared" si="3"/>
        <v>98</v>
      </c>
      <c r="AW108" s="33">
        <f t="shared" si="4"/>
        <v>98</v>
      </c>
    </row>
    <row r="109" spans="1:49" ht="15.75" thickBot="1">
      <c r="A109" s="49">
        <v>99</v>
      </c>
      <c r="B109" s="1"/>
      <c r="C109" s="47" t="s">
        <v>29</v>
      </c>
      <c r="D109" s="77">
        <v>131511010</v>
      </c>
      <c r="E109" s="15">
        <v>2285711</v>
      </c>
      <c r="F109" s="15">
        <v>7000000</v>
      </c>
      <c r="G109" s="15">
        <v>0</v>
      </c>
      <c r="H109" s="15">
        <v>0</v>
      </c>
      <c r="I109" s="15">
        <v>0</v>
      </c>
      <c r="J109" s="15">
        <v>140796721</v>
      </c>
      <c r="K109" s="6"/>
      <c r="L109" s="15"/>
      <c r="M109" s="15" t="e">
        <f>SUM(M84:M108)</f>
        <v>#REF!</v>
      </c>
      <c r="N109" s="15">
        <f>SUM(N84:N108)</f>
        <v>2285711</v>
      </c>
      <c r="O109" s="23">
        <f t="shared" si="3"/>
        <v>99</v>
      </c>
      <c r="AW109" s="33">
        <f t="shared" si="4"/>
        <v>99</v>
      </c>
    </row>
    <row r="110" spans="1:49" ht="16.5" thickBot="1" thickTop="1">
      <c r="A110" s="49">
        <v>100</v>
      </c>
      <c r="B110" s="1"/>
      <c r="C110" s="47"/>
      <c r="D110" s="69"/>
      <c r="E110" s="8"/>
      <c r="F110" s="8"/>
      <c r="G110" s="8"/>
      <c r="H110" s="8"/>
      <c r="I110" s="8"/>
      <c r="J110" s="6"/>
      <c r="K110" s="8"/>
      <c r="L110" s="8"/>
      <c r="M110" s="6"/>
      <c r="N110" s="8"/>
      <c r="O110" s="23">
        <f t="shared" si="3"/>
        <v>100</v>
      </c>
      <c r="AW110" s="33">
        <f t="shared" si="4"/>
        <v>100</v>
      </c>
    </row>
    <row r="111" spans="1:49" ht="15.75" thickTop="1">
      <c r="A111" s="49">
        <v>101</v>
      </c>
      <c r="B111" s="16" t="s">
        <v>30</v>
      </c>
      <c r="C111" s="61"/>
      <c r="D111" s="78"/>
      <c r="E111" s="16"/>
      <c r="F111" s="16"/>
      <c r="G111" s="16"/>
      <c r="H111" s="16"/>
      <c r="I111" s="16"/>
      <c r="J111" s="16"/>
      <c r="K111" s="6"/>
      <c r="L111" s="16"/>
      <c r="M111" s="16"/>
      <c r="N111" s="16"/>
      <c r="O111" s="23">
        <f t="shared" si="3"/>
        <v>101</v>
      </c>
      <c r="AW111" s="33">
        <f aca="true" t="shared" si="5" ref="AW111:AW118">A111</f>
        <v>101</v>
      </c>
    </row>
    <row r="112" spans="1:49" ht="15.75" thickBot="1">
      <c r="A112" s="49">
        <v>102</v>
      </c>
      <c r="B112" s="10" t="s">
        <v>31</v>
      </c>
      <c r="C112" s="56" t="s">
        <v>32</v>
      </c>
      <c r="D112" s="79"/>
      <c r="E112" s="10"/>
      <c r="F112" s="10"/>
      <c r="G112" s="10"/>
      <c r="H112" s="10"/>
      <c r="I112" s="10"/>
      <c r="J112" s="10"/>
      <c r="K112" s="6"/>
      <c r="L112" s="10"/>
      <c r="M112" s="10"/>
      <c r="N112" s="10"/>
      <c r="O112" s="23">
        <f t="shared" si="3"/>
        <v>102</v>
      </c>
      <c r="AW112" s="33">
        <f t="shared" si="5"/>
        <v>102</v>
      </c>
    </row>
    <row r="113" spans="1:49" ht="15.75" thickTop="1">
      <c r="A113" s="49">
        <v>103</v>
      </c>
      <c r="B113" s="5"/>
      <c r="C113" s="60"/>
      <c r="D113" s="6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23">
        <f t="shared" si="3"/>
        <v>103</v>
      </c>
      <c r="AW113" s="33">
        <f t="shared" si="5"/>
        <v>103</v>
      </c>
    </row>
    <row r="114" spans="1:49" ht="15">
      <c r="A114" s="49">
        <v>104</v>
      </c>
      <c r="B114" s="1" t="s">
        <v>33</v>
      </c>
      <c r="C114" s="47" t="s">
        <v>34</v>
      </c>
      <c r="D114" s="66"/>
      <c r="E114" s="6"/>
      <c r="F114" s="6"/>
      <c r="G114" s="6"/>
      <c r="H114" s="6"/>
      <c r="I114" s="6"/>
      <c r="J114" s="6"/>
      <c r="K114" s="6"/>
      <c r="L114" s="6"/>
      <c r="M114" s="6" t="e">
        <f>D114-#REF!</f>
        <v>#REF!</v>
      </c>
      <c r="N114" s="6"/>
      <c r="O114" s="23">
        <f t="shared" si="3"/>
        <v>104</v>
      </c>
      <c r="AW114" s="33">
        <f t="shared" si="5"/>
        <v>104</v>
      </c>
    </row>
    <row r="115" spans="1:49" ht="15">
      <c r="A115" s="49">
        <v>105</v>
      </c>
      <c r="B115" s="1"/>
      <c r="C115" s="47" t="s">
        <v>431</v>
      </c>
      <c r="D115" s="66">
        <v>42405097</v>
      </c>
      <c r="E115" s="6"/>
      <c r="F115" s="6"/>
      <c r="G115" s="6"/>
      <c r="H115" s="6"/>
      <c r="I115" s="6"/>
      <c r="J115" s="6">
        <v>42405097</v>
      </c>
      <c r="K115" s="81"/>
      <c r="L115" s="6"/>
      <c r="M115" s="81" t="e">
        <f>D115-#REF!</f>
        <v>#REF!</v>
      </c>
      <c r="N115" s="81"/>
      <c r="O115" s="23">
        <f t="shared" si="3"/>
        <v>105</v>
      </c>
      <c r="AW115" s="33"/>
    </row>
    <row r="116" spans="1:49" ht="15">
      <c r="A116" s="49">
        <v>106</v>
      </c>
      <c r="B116" s="1"/>
      <c r="C116" s="51" t="s">
        <v>432</v>
      </c>
      <c r="D116" s="66"/>
      <c r="E116" s="6"/>
      <c r="F116" s="6"/>
      <c r="G116" s="6"/>
      <c r="H116" s="6"/>
      <c r="I116" s="6"/>
      <c r="J116" s="6">
        <v>0</v>
      </c>
      <c r="K116" s="6"/>
      <c r="L116" s="6"/>
      <c r="M116" s="6" t="e">
        <f>D116-#REF!</f>
        <v>#REF!</v>
      </c>
      <c r="N116" s="6"/>
      <c r="O116" s="23">
        <f t="shared" si="3"/>
        <v>106</v>
      </c>
      <c r="AW116" s="33"/>
    </row>
    <row r="117" spans="1:49" ht="15">
      <c r="A117" s="49">
        <v>107</v>
      </c>
      <c r="B117" s="1"/>
      <c r="C117" s="47" t="s">
        <v>379</v>
      </c>
      <c r="D117" s="66">
        <v>762000</v>
      </c>
      <c r="E117" s="6"/>
      <c r="F117" s="6"/>
      <c r="G117" s="6"/>
      <c r="H117" s="6"/>
      <c r="I117" s="6"/>
      <c r="J117" s="6">
        <v>762000</v>
      </c>
      <c r="K117" s="81"/>
      <c r="L117" s="6"/>
      <c r="M117" s="81" t="e">
        <f>D117-#REF!</f>
        <v>#REF!</v>
      </c>
      <c r="N117" s="81"/>
      <c r="O117" s="23">
        <f t="shared" si="3"/>
        <v>107</v>
      </c>
      <c r="AW117" s="33"/>
    </row>
    <row r="118" spans="1:49" ht="15">
      <c r="A118" s="49">
        <v>108</v>
      </c>
      <c r="B118" s="1"/>
      <c r="C118" s="50" t="s">
        <v>302</v>
      </c>
      <c r="D118" s="66">
        <v>3041000</v>
      </c>
      <c r="E118" s="6"/>
      <c r="F118" s="6"/>
      <c r="G118" s="6"/>
      <c r="H118" s="6"/>
      <c r="I118" s="6"/>
      <c r="J118" s="6">
        <v>3041000</v>
      </c>
      <c r="K118" s="6"/>
      <c r="L118" s="6"/>
      <c r="M118" s="6" t="e">
        <f>D118-#REF!</f>
        <v>#REF!</v>
      </c>
      <c r="N118" s="6"/>
      <c r="O118" s="23">
        <f t="shared" si="3"/>
        <v>108</v>
      </c>
      <c r="AW118" s="33">
        <f t="shared" si="5"/>
        <v>108</v>
      </c>
    </row>
    <row r="119" spans="1:49" ht="15">
      <c r="A119" s="49">
        <v>109</v>
      </c>
      <c r="B119" s="1"/>
      <c r="C119" s="50" t="s">
        <v>303</v>
      </c>
      <c r="D119" s="66"/>
      <c r="E119" s="6"/>
      <c r="F119" s="6"/>
      <c r="G119" s="6"/>
      <c r="H119" s="6"/>
      <c r="I119" s="6"/>
      <c r="J119" s="6">
        <v>0</v>
      </c>
      <c r="K119" s="6"/>
      <c r="L119" s="6"/>
      <c r="M119" s="6" t="e">
        <f>D119-#REF!</f>
        <v>#REF!</v>
      </c>
      <c r="N119" s="6"/>
      <c r="O119" s="23">
        <f t="shared" si="3"/>
        <v>109</v>
      </c>
      <c r="AW119" s="33"/>
    </row>
    <row r="120" spans="1:49" ht="15">
      <c r="A120" s="49">
        <v>110</v>
      </c>
      <c r="B120" s="1"/>
      <c r="C120" s="47" t="s">
        <v>382</v>
      </c>
      <c r="D120" s="66"/>
      <c r="E120" s="6"/>
      <c r="F120" s="6">
        <v>7000000</v>
      </c>
      <c r="G120" s="6"/>
      <c r="H120" s="6"/>
      <c r="I120" s="6"/>
      <c r="J120" s="6">
        <v>7000000</v>
      </c>
      <c r="K120" s="85"/>
      <c r="L120" s="6"/>
      <c r="M120" s="85" t="e">
        <f>D120-#REF!</f>
        <v>#REF!</v>
      </c>
      <c r="N120" s="85"/>
      <c r="O120" s="23">
        <f t="shared" si="3"/>
        <v>110</v>
      </c>
      <c r="AW120" s="33"/>
    </row>
    <row r="121" spans="1:49" ht="15">
      <c r="A121" s="49">
        <v>111</v>
      </c>
      <c r="B121" s="1"/>
      <c r="C121" s="47" t="s">
        <v>383</v>
      </c>
      <c r="D121" s="66">
        <v>-750000</v>
      </c>
      <c r="E121" s="6"/>
      <c r="F121" s="6"/>
      <c r="G121" s="6"/>
      <c r="H121" s="6"/>
      <c r="I121" s="6"/>
      <c r="J121" s="6">
        <v>-750000</v>
      </c>
      <c r="K121" s="81"/>
      <c r="L121" s="6"/>
      <c r="M121" s="81" t="e">
        <f>D121-#REF!</f>
        <v>#REF!</v>
      </c>
      <c r="N121" s="81"/>
      <c r="O121" s="23">
        <f t="shared" si="3"/>
        <v>111</v>
      </c>
      <c r="AW121" s="33"/>
    </row>
    <row r="122" spans="1:49" ht="15">
      <c r="A122" s="49">
        <v>112</v>
      </c>
      <c r="B122" s="1"/>
      <c r="C122" s="51" t="s">
        <v>496</v>
      </c>
      <c r="D122" s="66"/>
      <c r="E122" s="6"/>
      <c r="F122" s="6"/>
      <c r="G122" s="6"/>
      <c r="H122" s="6"/>
      <c r="I122" s="6"/>
      <c r="J122" s="6">
        <v>0</v>
      </c>
      <c r="K122" s="6"/>
      <c r="L122" s="6"/>
      <c r="M122" s="6" t="e">
        <f>D122-#REF!</f>
        <v>#REF!</v>
      </c>
      <c r="N122" s="6"/>
      <c r="O122" s="23">
        <f t="shared" si="3"/>
        <v>112</v>
      </c>
      <c r="AW122" s="33"/>
    </row>
    <row r="123" spans="1:49" ht="15">
      <c r="A123" s="49">
        <v>113</v>
      </c>
      <c r="B123" s="1"/>
      <c r="C123" s="50" t="s">
        <v>498</v>
      </c>
      <c r="D123" s="66"/>
      <c r="E123" s="6"/>
      <c r="F123" s="6"/>
      <c r="G123" s="6"/>
      <c r="H123" s="6"/>
      <c r="I123" s="6"/>
      <c r="J123" s="6">
        <v>0</v>
      </c>
      <c r="K123" s="6"/>
      <c r="L123" s="6"/>
      <c r="M123" s="6" t="e">
        <f>D123-#REF!</f>
        <v>#REF!</v>
      </c>
      <c r="N123" s="6"/>
      <c r="O123" s="23">
        <f>A123</f>
        <v>113</v>
      </c>
      <c r="AW123" s="33"/>
    </row>
    <row r="124" spans="1:49" ht="15">
      <c r="A124" s="49">
        <v>114</v>
      </c>
      <c r="B124" s="1"/>
      <c r="C124" s="50" t="s">
        <v>499</v>
      </c>
      <c r="D124" s="66"/>
      <c r="E124" s="6"/>
      <c r="F124" s="6"/>
      <c r="G124" s="6"/>
      <c r="H124" s="6"/>
      <c r="I124" s="6"/>
      <c r="J124" s="6">
        <v>0</v>
      </c>
      <c r="K124" s="6"/>
      <c r="L124" s="6"/>
      <c r="M124" s="6" t="e">
        <f>D124-#REF!</f>
        <v>#REF!</v>
      </c>
      <c r="N124" s="6"/>
      <c r="O124" s="23">
        <f>A124</f>
        <v>114</v>
      </c>
      <c r="AW124" s="33"/>
    </row>
    <row r="125" spans="1:49" ht="15">
      <c r="A125" s="49">
        <v>115</v>
      </c>
      <c r="B125" s="1"/>
      <c r="C125" s="50" t="s">
        <v>500</v>
      </c>
      <c r="D125" s="66"/>
      <c r="E125" s="6"/>
      <c r="F125" s="6"/>
      <c r="G125" s="6"/>
      <c r="H125" s="6"/>
      <c r="I125" s="6"/>
      <c r="J125" s="6">
        <v>0</v>
      </c>
      <c r="K125" s="6"/>
      <c r="L125" s="6"/>
      <c r="M125" s="6" t="e">
        <f>D125-#REF!</f>
        <v>#REF!</v>
      </c>
      <c r="N125" s="6"/>
      <c r="O125" s="23">
        <f>A125</f>
        <v>115</v>
      </c>
      <c r="AW125" s="33"/>
    </row>
    <row r="126" spans="1:49" ht="15">
      <c r="A126" s="49">
        <v>116</v>
      </c>
      <c r="B126" s="1"/>
      <c r="C126" s="51" t="s">
        <v>469</v>
      </c>
      <c r="D126" s="66"/>
      <c r="E126" s="6"/>
      <c r="F126" s="6"/>
      <c r="G126" s="6"/>
      <c r="H126" s="6"/>
      <c r="I126" s="6"/>
      <c r="J126" s="6">
        <v>0</v>
      </c>
      <c r="K126" s="6"/>
      <c r="L126" s="6"/>
      <c r="M126" s="6" t="e">
        <f>D126-#REF!</f>
        <v>#REF!</v>
      </c>
      <c r="N126" s="6"/>
      <c r="O126" s="23">
        <f aca="true" t="shared" si="6" ref="O126:O174">A126</f>
        <v>116</v>
      </c>
      <c r="AW126" s="33"/>
    </row>
    <row r="127" spans="1:49" ht="15">
      <c r="A127" s="49">
        <v>117</v>
      </c>
      <c r="B127" s="1"/>
      <c r="C127" s="51" t="s">
        <v>308</v>
      </c>
      <c r="D127" s="66">
        <v>4972000</v>
      </c>
      <c r="E127" s="6"/>
      <c r="F127" s="6"/>
      <c r="G127" s="6"/>
      <c r="H127" s="6"/>
      <c r="I127" s="6"/>
      <c r="J127" s="6">
        <v>4972000</v>
      </c>
      <c r="K127" s="6"/>
      <c r="L127" s="6"/>
      <c r="M127" s="6" t="e">
        <f>D127-#REF!</f>
        <v>#REF!</v>
      </c>
      <c r="N127" s="6"/>
      <c r="O127" s="23">
        <f t="shared" si="6"/>
        <v>117</v>
      </c>
      <c r="AW127" s="33"/>
    </row>
    <row r="128" spans="1:49" ht="15">
      <c r="A128" s="49">
        <v>118</v>
      </c>
      <c r="B128" s="1"/>
      <c r="C128" s="47" t="s">
        <v>309</v>
      </c>
      <c r="D128" s="66">
        <v>265000</v>
      </c>
      <c r="E128" s="6"/>
      <c r="F128" s="6"/>
      <c r="G128" s="6"/>
      <c r="H128" s="6"/>
      <c r="I128" s="6"/>
      <c r="J128" s="6">
        <v>265000</v>
      </c>
      <c r="K128" s="81"/>
      <c r="L128" s="6"/>
      <c r="M128" s="81" t="e">
        <f>D128-#REF!</f>
        <v>#REF!</v>
      </c>
      <c r="N128" s="81"/>
      <c r="O128" s="23">
        <f t="shared" si="6"/>
        <v>118</v>
      </c>
      <c r="AW128" s="33"/>
    </row>
    <row r="129" spans="1:49" ht="15">
      <c r="A129" s="49">
        <v>119</v>
      </c>
      <c r="B129" s="1"/>
      <c r="C129" s="47" t="s">
        <v>381</v>
      </c>
      <c r="D129" s="66">
        <v>-8500000</v>
      </c>
      <c r="E129" s="6"/>
      <c r="F129" s="6"/>
      <c r="G129" s="6"/>
      <c r="H129" s="6"/>
      <c r="I129" s="6"/>
      <c r="J129" s="6">
        <v>-8500000</v>
      </c>
      <c r="K129" s="81"/>
      <c r="L129" s="6"/>
      <c r="M129" s="81" t="e">
        <f>D129-#REF!</f>
        <v>#REF!</v>
      </c>
      <c r="N129" s="81"/>
      <c r="O129" s="23">
        <f t="shared" si="6"/>
        <v>119</v>
      </c>
      <c r="AW129" s="33"/>
    </row>
    <row r="130" spans="1:49" ht="15">
      <c r="A130" s="49">
        <v>120</v>
      </c>
      <c r="B130" s="1"/>
      <c r="C130" s="51" t="s">
        <v>411</v>
      </c>
      <c r="D130" s="66">
        <v>-1800000</v>
      </c>
      <c r="E130" s="6"/>
      <c r="F130" s="6"/>
      <c r="G130" s="6"/>
      <c r="H130" s="6"/>
      <c r="I130" s="6"/>
      <c r="J130" s="6">
        <v>-1800000</v>
      </c>
      <c r="K130" s="6"/>
      <c r="L130" s="6"/>
      <c r="M130" s="6" t="e">
        <f>D130-#REF!</f>
        <v>#REF!</v>
      </c>
      <c r="N130" s="6"/>
      <c r="O130" s="23">
        <f t="shared" si="6"/>
        <v>120</v>
      </c>
      <c r="AW130" s="33"/>
    </row>
    <row r="131" spans="1:49" ht="15">
      <c r="A131" s="49">
        <v>121</v>
      </c>
      <c r="B131" s="1"/>
      <c r="C131" s="51" t="s">
        <v>322</v>
      </c>
      <c r="D131" s="66">
        <v>-4521968</v>
      </c>
      <c r="E131" s="6"/>
      <c r="F131" s="6"/>
      <c r="G131" s="6"/>
      <c r="H131" s="6"/>
      <c r="I131" s="6"/>
      <c r="J131" s="6">
        <v>-4521968</v>
      </c>
      <c r="K131" s="6"/>
      <c r="L131" s="6"/>
      <c r="M131" s="6" t="e">
        <f>D131-#REF!</f>
        <v>#REF!</v>
      </c>
      <c r="N131" s="6"/>
      <c r="O131" s="23">
        <f t="shared" si="6"/>
        <v>121</v>
      </c>
      <c r="AW131" s="33"/>
    </row>
    <row r="132" spans="1:49" ht="15">
      <c r="A132" s="49">
        <v>122</v>
      </c>
      <c r="B132" s="1"/>
      <c r="C132" s="51" t="s">
        <v>310</v>
      </c>
      <c r="D132" s="66"/>
      <c r="E132" s="6"/>
      <c r="F132" s="6"/>
      <c r="G132" s="6"/>
      <c r="H132" s="6"/>
      <c r="I132" s="6"/>
      <c r="J132" s="6">
        <v>0</v>
      </c>
      <c r="K132" s="6"/>
      <c r="L132" s="6"/>
      <c r="M132" s="6" t="e">
        <f>D132-#REF!</f>
        <v>#REF!</v>
      </c>
      <c r="N132" s="6"/>
      <c r="O132" s="23">
        <f t="shared" si="6"/>
        <v>122</v>
      </c>
      <c r="AW132" s="33"/>
    </row>
    <row r="133" spans="1:49" ht="15">
      <c r="A133" s="49">
        <v>123</v>
      </c>
      <c r="B133" s="1"/>
      <c r="C133" s="51" t="s">
        <v>311</v>
      </c>
      <c r="D133" s="66">
        <v>23931950</v>
      </c>
      <c r="E133" s="6"/>
      <c r="F133" s="6"/>
      <c r="G133" s="6"/>
      <c r="H133" s="6"/>
      <c r="I133" s="6"/>
      <c r="J133" s="6">
        <v>23931950</v>
      </c>
      <c r="K133" s="6"/>
      <c r="L133" s="6"/>
      <c r="M133" s="6" t="e">
        <f>D133-#REF!</f>
        <v>#REF!</v>
      </c>
      <c r="N133" s="6"/>
      <c r="O133" s="23">
        <f t="shared" si="6"/>
        <v>123</v>
      </c>
      <c r="AW133" s="33"/>
    </row>
    <row r="134" spans="1:49" ht="15">
      <c r="A134" s="49">
        <v>124</v>
      </c>
      <c r="B134" s="1"/>
      <c r="C134" s="51" t="s">
        <v>312</v>
      </c>
      <c r="D134" s="66"/>
      <c r="E134" s="6">
        <v>1499800</v>
      </c>
      <c r="F134" s="6"/>
      <c r="G134" s="6"/>
      <c r="H134" s="6"/>
      <c r="I134" s="6"/>
      <c r="J134" s="6">
        <v>1499800</v>
      </c>
      <c r="K134" s="6"/>
      <c r="L134" s="6"/>
      <c r="M134" s="6" t="e">
        <f>D134-#REF!</f>
        <v>#REF!</v>
      </c>
      <c r="N134" s="6">
        <v>1499800</v>
      </c>
      <c r="O134" s="23">
        <f t="shared" si="6"/>
        <v>124</v>
      </c>
      <c r="AW134" s="33"/>
    </row>
    <row r="135" spans="1:49" ht="15">
      <c r="A135" s="49">
        <v>125</v>
      </c>
      <c r="B135" s="1"/>
      <c r="C135" s="47" t="s">
        <v>313</v>
      </c>
      <c r="D135" s="66"/>
      <c r="E135" s="6">
        <v>1195749</v>
      </c>
      <c r="F135" s="6"/>
      <c r="G135" s="6"/>
      <c r="H135" s="6"/>
      <c r="I135" s="6"/>
      <c r="J135" s="6">
        <v>1195749</v>
      </c>
      <c r="K135" s="6"/>
      <c r="L135" s="6"/>
      <c r="M135" s="85" t="e">
        <f>D135-#REF!</f>
        <v>#REF!</v>
      </c>
      <c r="N135" s="85">
        <v>1195749</v>
      </c>
      <c r="O135" s="23">
        <f t="shared" si="6"/>
        <v>125</v>
      </c>
      <c r="AW135" s="33"/>
    </row>
    <row r="136" spans="1:49" ht="15">
      <c r="A136" s="49">
        <v>126</v>
      </c>
      <c r="B136" s="1"/>
      <c r="C136" s="51" t="s">
        <v>314</v>
      </c>
      <c r="D136" s="66"/>
      <c r="E136" s="6"/>
      <c r="F136" s="6"/>
      <c r="G136" s="6"/>
      <c r="H136" s="6"/>
      <c r="I136" s="6"/>
      <c r="J136" s="6">
        <v>0</v>
      </c>
      <c r="K136" s="6"/>
      <c r="L136" s="6"/>
      <c r="M136" s="6" t="e">
        <f>D136-#REF!</f>
        <v>#REF!</v>
      </c>
      <c r="N136" s="6"/>
      <c r="O136" s="23">
        <f t="shared" si="6"/>
        <v>126</v>
      </c>
      <c r="AW136" s="33"/>
    </row>
    <row r="137" spans="1:49" ht="15">
      <c r="A137" s="49">
        <v>127</v>
      </c>
      <c r="B137" s="1"/>
      <c r="C137" s="47" t="s">
        <v>315</v>
      </c>
      <c r="D137" s="66"/>
      <c r="E137" s="6"/>
      <c r="F137" s="6">
        <v>9000000</v>
      </c>
      <c r="G137" s="6"/>
      <c r="H137" s="6"/>
      <c r="I137" s="6"/>
      <c r="J137" s="6">
        <v>9000000</v>
      </c>
      <c r="K137" s="6"/>
      <c r="L137" s="6"/>
      <c r="M137" s="85" t="e">
        <f>D137-#REF!</f>
        <v>#REF!</v>
      </c>
      <c r="N137" s="85"/>
      <c r="O137" s="23">
        <f t="shared" si="6"/>
        <v>127</v>
      </c>
      <c r="AW137" s="33"/>
    </row>
    <row r="138" spans="1:49" ht="15">
      <c r="A138" s="49">
        <v>128</v>
      </c>
      <c r="B138" s="1"/>
      <c r="C138" s="47" t="s">
        <v>316</v>
      </c>
      <c r="D138" s="66">
        <v>1532278</v>
      </c>
      <c r="E138" s="6">
        <v>3540000</v>
      </c>
      <c r="F138" s="6">
        <v>1857385</v>
      </c>
      <c r="G138" s="6"/>
      <c r="H138" s="6"/>
      <c r="I138" s="6"/>
      <c r="J138" s="6">
        <v>6929663</v>
      </c>
      <c r="K138" s="6"/>
      <c r="L138" s="6"/>
      <c r="M138" s="85" t="e">
        <f>D138-#REF!</f>
        <v>#REF!</v>
      </c>
      <c r="N138" s="85">
        <v>3540000</v>
      </c>
      <c r="O138" s="23">
        <f t="shared" si="6"/>
        <v>128</v>
      </c>
      <c r="AW138" s="33"/>
    </row>
    <row r="139" spans="1:49" ht="15">
      <c r="A139" s="49">
        <v>129</v>
      </c>
      <c r="B139" s="1"/>
      <c r="C139" s="47" t="s">
        <v>317</v>
      </c>
      <c r="D139" s="66">
        <v>75000</v>
      </c>
      <c r="E139" s="6"/>
      <c r="F139" s="6"/>
      <c r="G139" s="6"/>
      <c r="H139" s="6"/>
      <c r="I139" s="6"/>
      <c r="J139" s="6">
        <v>75000</v>
      </c>
      <c r="K139" s="81"/>
      <c r="L139" s="6"/>
      <c r="M139" s="81" t="e">
        <f>D139-#REF!</f>
        <v>#REF!</v>
      </c>
      <c r="N139" s="81"/>
      <c r="O139" s="23">
        <f t="shared" si="6"/>
        <v>129</v>
      </c>
      <c r="AW139" s="33"/>
    </row>
    <row r="140" spans="1:49" ht="15">
      <c r="A140" s="49">
        <v>130</v>
      </c>
      <c r="B140" s="1"/>
      <c r="C140" s="47" t="s">
        <v>318</v>
      </c>
      <c r="D140" s="66">
        <v>43000</v>
      </c>
      <c r="E140" s="6"/>
      <c r="F140" s="6"/>
      <c r="G140" s="6"/>
      <c r="H140" s="6"/>
      <c r="I140" s="6"/>
      <c r="J140" s="6">
        <v>43000</v>
      </c>
      <c r="K140" s="81"/>
      <c r="L140" s="6"/>
      <c r="M140" s="81" t="e">
        <f>D140-#REF!</f>
        <v>#REF!</v>
      </c>
      <c r="N140" s="81"/>
      <c r="O140" s="23">
        <f t="shared" si="6"/>
        <v>130</v>
      </c>
      <c r="AW140" s="33"/>
    </row>
    <row r="141" spans="1:49" ht="15">
      <c r="A141" s="49">
        <v>131</v>
      </c>
      <c r="B141" s="1"/>
      <c r="C141" s="47" t="s">
        <v>319</v>
      </c>
      <c r="D141" s="66">
        <v>650000</v>
      </c>
      <c r="E141" s="6"/>
      <c r="F141" s="6"/>
      <c r="G141" s="6"/>
      <c r="H141" s="6"/>
      <c r="I141" s="6"/>
      <c r="J141" s="6">
        <v>650000</v>
      </c>
      <c r="K141" s="81"/>
      <c r="L141" s="6"/>
      <c r="M141" s="81" t="e">
        <f>D141-#REF!</f>
        <v>#REF!</v>
      </c>
      <c r="N141" s="81"/>
      <c r="O141" s="23">
        <f t="shared" si="6"/>
        <v>131</v>
      </c>
      <c r="AW141" s="33"/>
    </row>
    <row r="142" spans="1:49" ht="15">
      <c r="A142" s="49">
        <v>132</v>
      </c>
      <c r="B142" s="1"/>
      <c r="C142" s="47" t="s">
        <v>320</v>
      </c>
      <c r="D142" s="66">
        <v>1154921</v>
      </c>
      <c r="E142" s="6"/>
      <c r="F142" s="6"/>
      <c r="G142" s="6"/>
      <c r="H142" s="6"/>
      <c r="I142" s="6"/>
      <c r="J142" s="6">
        <v>1154921</v>
      </c>
      <c r="K142" s="81"/>
      <c r="L142" s="6"/>
      <c r="M142" s="81" t="e">
        <f>D142-#REF!</f>
        <v>#REF!</v>
      </c>
      <c r="N142" s="81"/>
      <c r="O142" s="23">
        <f t="shared" si="6"/>
        <v>132</v>
      </c>
      <c r="AW142" s="33"/>
    </row>
    <row r="143" spans="1:49" ht="15">
      <c r="A143" s="49">
        <v>133</v>
      </c>
      <c r="B143" s="1"/>
      <c r="C143" s="47" t="s">
        <v>321</v>
      </c>
      <c r="D143" s="66">
        <v>185000</v>
      </c>
      <c r="E143" s="6"/>
      <c r="F143" s="6"/>
      <c r="G143" s="6"/>
      <c r="H143" s="6"/>
      <c r="I143" s="6"/>
      <c r="J143" s="6">
        <v>185000</v>
      </c>
      <c r="K143" s="81"/>
      <c r="L143" s="6"/>
      <c r="M143" s="81" t="e">
        <f>D143-#REF!</f>
        <v>#REF!</v>
      </c>
      <c r="N143" s="81"/>
      <c r="O143" s="23">
        <f t="shared" si="6"/>
        <v>133</v>
      </c>
      <c r="AW143" s="33"/>
    </row>
    <row r="144" spans="1:49" ht="15">
      <c r="A144" s="49">
        <v>134</v>
      </c>
      <c r="B144" s="1"/>
      <c r="C144" s="51" t="s">
        <v>515</v>
      </c>
      <c r="D144" s="66"/>
      <c r="E144" s="6"/>
      <c r="F144" s="6"/>
      <c r="G144" s="6"/>
      <c r="H144" s="6"/>
      <c r="I144" s="6"/>
      <c r="J144" s="6">
        <v>0</v>
      </c>
      <c r="K144" s="6"/>
      <c r="L144" s="6"/>
      <c r="M144" s="6" t="e">
        <f>D144-#REF!</f>
        <v>#REF!</v>
      </c>
      <c r="N144" s="6"/>
      <c r="O144" s="23">
        <f t="shared" si="6"/>
        <v>134</v>
      </c>
      <c r="AW144" s="33"/>
    </row>
    <row r="145" spans="1:49" ht="15">
      <c r="A145" s="49">
        <v>135</v>
      </c>
      <c r="B145" s="1"/>
      <c r="D145" s="93"/>
      <c r="E145" s="45"/>
      <c r="F145" s="45"/>
      <c r="G145" s="45"/>
      <c r="H145" s="45"/>
      <c r="I145" s="45"/>
      <c r="J145" s="6">
        <v>0</v>
      </c>
      <c r="K145" s="45"/>
      <c r="L145" s="45"/>
      <c r="M145" s="6"/>
      <c r="N145" s="45"/>
      <c r="O145" s="23">
        <f t="shared" si="6"/>
        <v>135</v>
      </c>
      <c r="AW145" s="33"/>
    </row>
    <row r="146" spans="1:49" ht="15.75" thickBot="1">
      <c r="A146" s="49">
        <v>136</v>
      </c>
      <c r="B146" s="14"/>
      <c r="C146" s="59" t="s">
        <v>35</v>
      </c>
      <c r="D146" s="80">
        <v>63445278</v>
      </c>
      <c r="E146" s="17">
        <v>6235549</v>
      </c>
      <c r="F146" s="17">
        <v>17857385</v>
      </c>
      <c r="G146" s="17">
        <v>0</v>
      </c>
      <c r="H146" s="17">
        <v>0</v>
      </c>
      <c r="I146" s="17">
        <v>0</v>
      </c>
      <c r="J146" s="17">
        <v>87538212</v>
      </c>
      <c r="K146" s="6"/>
      <c r="L146" s="17"/>
      <c r="M146" s="17" t="e">
        <f>SUM(M114:M145)</f>
        <v>#REF!</v>
      </c>
      <c r="N146" s="17">
        <f>SUM(N114:N145)</f>
        <v>6235549</v>
      </c>
      <c r="O146" s="23">
        <f t="shared" si="6"/>
        <v>136</v>
      </c>
      <c r="AW146" s="33">
        <f>A146</f>
        <v>136</v>
      </c>
    </row>
    <row r="147" spans="1:49" ht="15.75" thickTop="1">
      <c r="A147" s="49">
        <v>137</v>
      </c>
      <c r="B147" s="5"/>
      <c r="C147" s="60"/>
      <c r="D147" s="6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23">
        <f t="shared" si="6"/>
        <v>137</v>
      </c>
      <c r="AW147" s="33">
        <f>A147</f>
        <v>137</v>
      </c>
    </row>
    <row r="148" spans="1:49" ht="15">
      <c r="A148" s="49">
        <v>138</v>
      </c>
      <c r="B148" s="1" t="s">
        <v>36</v>
      </c>
      <c r="C148" s="47" t="s">
        <v>37</v>
      </c>
      <c r="D148" s="66"/>
      <c r="E148" s="6"/>
      <c r="F148" s="6"/>
      <c r="G148" s="6"/>
      <c r="H148" s="6"/>
      <c r="I148" s="6"/>
      <c r="J148" s="6">
        <v>0</v>
      </c>
      <c r="K148" s="6"/>
      <c r="L148" s="6"/>
      <c r="M148" s="6" t="e">
        <f>D148-#REF!</f>
        <v>#REF!</v>
      </c>
      <c r="N148" s="6"/>
      <c r="O148" s="23">
        <f t="shared" si="6"/>
        <v>138</v>
      </c>
      <c r="AW148" s="33">
        <f>A148</f>
        <v>138</v>
      </c>
    </row>
    <row r="149" spans="1:49" ht="15">
      <c r="A149" s="49">
        <v>139</v>
      </c>
      <c r="B149" s="1"/>
      <c r="C149" s="51" t="s">
        <v>322</v>
      </c>
      <c r="D149" s="66">
        <v>-1867458</v>
      </c>
      <c r="E149" s="6"/>
      <c r="F149" s="6"/>
      <c r="G149" s="6"/>
      <c r="H149" s="6"/>
      <c r="I149" s="6"/>
      <c r="J149" s="6">
        <v>-1867458</v>
      </c>
      <c r="K149" s="6"/>
      <c r="L149" s="6"/>
      <c r="M149" s="6" t="e">
        <f>D149-#REF!</f>
        <v>#REF!</v>
      </c>
      <c r="N149" s="6"/>
      <c r="O149" s="23">
        <f t="shared" si="6"/>
        <v>139</v>
      </c>
      <c r="AW149" s="33"/>
    </row>
    <row r="150" spans="1:49" ht="15">
      <c r="A150" s="49">
        <v>140</v>
      </c>
      <c r="B150" s="1"/>
      <c r="C150" s="50" t="s">
        <v>4</v>
      </c>
      <c r="D150" s="66"/>
      <c r="E150" s="6"/>
      <c r="F150" s="6"/>
      <c r="G150" s="6"/>
      <c r="H150" s="6">
        <v>1500000</v>
      </c>
      <c r="I150" s="6"/>
      <c r="J150" s="6">
        <v>1500000</v>
      </c>
      <c r="K150" s="6"/>
      <c r="L150" s="6"/>
      <c r="M150" s="6" t="e">
        <f>D150-#REF!</f>
        <v>#REF!</v>
      </c>
      <c r="N150" s="6"/>
      <c r="O150" s="23">
        <f t="shared" si="6"/>
        <v>140</v>
      </c>
      <c r="AW150" s="33"/>
    </row>
    <row r="151" spans="1:49" ht="15">
      <c r="A151" s="49">
        <v>141</v>
      </c>
      <c r="B151" s="1"/>
      <c r="D151" s="93"/>
      <c r="E151" s="45"/>
      <c r="F151" s="45"/>
      <c r="G151" s="45"/>
      <c r="H151" s="45"/>
      <c r="I151" s="45"/>
      <c r="J151" s="6">
        <v>0</v>
      </c>
      <c r="K151" s="45"/>
      <c r="L151" s="45"/>
      <c r="M151" s="6" t="e">
        <f>D151-#REF!</f>
        <v>#REF!</v>
      </c>
      <c r="N151" s="45"/>
      <c r="O151" s="23">
        <f t="shared" si="6"/>
        <v>141</v>
      </c>
      <c r="AW151" s="33">
        <f>A151</f>
        <v>141</v>
      </c>
    </row>
    <row r="152" spans="1:49" ht="15.75" thickBot="1">
      <c r="A152" s="49">
        <v>142</v>
      </c>
      <c r="B152" s="14"/>
      <c r="C152" s="59" t="s">
        <v>38</v>
      </c>
      <c r="D152" s="80">
        <v>-1867458</v>
      </c>
      <c r="E152" s="17">
        <v>0</v>
      </c>
      <c r="F152" s="17">
        <v>0</v>
      </c>
      <c r="G152" s="17">
        <v>0</v>
      </c>
      <c r="H152" s="17">
        <v>1500000</v>
      </c>
      <c r="I152" s="17">
        <v>0</v>
      </c>
      <c r="J152" s="17">
        <v>-367458</v>
      </c>
      <c r="K152" s="6"/>
      <c r="L152" s="17"/>
      <c r="M152" s="17" t="e">
        <f>SUM(M148:M151)</f>
        <v>#REF!</v>
      </c>
      <c r="N152" s="17">
        <f>SUM(N148:N151)</f>
        <v>0</v>
      </c>
      <c r="O152" s="23">
        <f t="shared" si="6"/>
        <v>142</v>
      </c>
      <c r="AW152" s="33">
        <f>A152</f>
        <v>142</v>
      </c>
    </row>
    <row r="153" spans="1:49" ht="15.75" thickTop="1">
      <c r="A153" s="49">
        <v>143</v>
      </c>
      <c r="B153" s="5"/>
      <c r="C153" s="60"/>
      <c r="D153" s="6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23">
        <f t="shared" si="6"/>
        <v>143</v>
      </c>
      <c r="AW153" s="33">
        <f>A153</f>
        <v>143</v>
      </c>
    </row>
    <row r="154" spans="1:49" ht="15">
      <c r="A154" s="49">
        <v>144</v>
      </c>
      <c r="B154" s="1" t="s">
        <v>39</v>
      </c>
      <c r="C154" s="47" t="s">
        <v>40</v>
      </c>
      <c r="D154" s="66"/>
      <c r="E154" s="6"/>
      <c r="F154" s="6"/>
      <c r="G154" s="6"/>
      <c r="H154" s="6"/>
      <c r="I154" s="6"/>
      <c r="J154" s="6"/>
      <c r="K154" s="6"/>
      <c r="L154" s="6"/>
      <c r="M154" s="6" t="e">
        <f>D154-#REF!</f>
        <v>#REF!</v>
      </c>
      <c r="N154" s="6"/>
      <c r="O154" s="23">
        <f t="shared" si="6"/>
        <v>144</v>
      </c>
      <c r="AW154" s="33">
        <f>A154</f>
        <v>144</v>
      </c>
    </row>
    <row r="155" spans="1:49" ht="15">
      <c r="A155" s="49">
        <v>145</v>
      </c>
      <c r="B155" s="1"/>
      <c r="D155" s="93"/>
      <c r="E155" s="45"/>
      <c r="F155" s="45"/>
      <c r="G155" s="45"/>
      <c r="H155" s="45"/>
      <c r="I155" s="45"/>
      <c r="J155" s="1"/>
      <c r="K155" s="45"/>
      <c r="L155" s="45"/>
      <c r="M155" s="1" t="e">
        <f>D155-#REF!</f>
        <v>#REF!</v>
      </c>
      <c r="N155" s="45"/>
      <c r="O155" s="23">
        <f t="shared" si="6"/>
        <v>145</v>
      </c>
      <c r="AW155" s="33">
        <f>A155</f>
        <v>145</v>
      </c>
    </row>
    <row r="156" spans="1:49" ht="15.75" thickBot="1">
      <c r="A156" s="49">
        <v>146</v>
      </c>
      <c r="B156" s="14"/>
      <c r="C156" s="59" t="s">
        <v>41</v>
      </c>
      <c r="D156" s="80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6"/>
      <c r="L156" s="17"/>
      <c r="M156" s="17" t="e">
        <f>SUM(M153:M155)</f>
        <v>#REF!</v>
      </c>
      <c r="N156" s="17">
        <f>SUM(N153:N155)</f>
        <v>0</v>
      </c>
      <c r="O156" s="23">
        <f t="shared" si="6"/>
        <v>146</v>
      </c>
      <c r="AW156" s="33">
        <f aca="true" t="shared" si="7" ref="AW156:AW217">A156</f>
        <v>146</v>
      </c>
    </row>
    <row r="157" spans="1:49" ht="15.75" thickTop="1">
      <c r="A157" s="49">
        <v>147</v>
      </c>
      <c r="B157" s="5"/>
      <c r="C157" s="60"/>
      <c r="D157" s="6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23">
        <f t="shared" si="6"/>
        <v>147</v>
      </c>
      <c r="AW157" s="33">
        <f t="shared" si="7"/>
        <v>147</v>
      </c>
    </row>
    <row r="158" spans="1:49" ht="15">
      <c r="A158" s="49">
        <v>148</v>
      </c>
      <c r="B158" s="1" t="s">
        <v>42</v>
      </c>
      <c r="C158" s="47" t="s">
        <v>43</v>
      </c>
      <c r="D158" s="66"/>
      <c r="E158" s="6"/>
      <c r="F158" s="6"/>
      <c r="G158" s="6"/>
      <c r="H158" s="6"/>
      <c r="I158" s="6"/>
      <c r="J158" s="6"/>
      <c r="K158" s="6"/>
      <c r="L158" s="6"/>
      <c r="M158" s="6" t="e">
        <f>D158-#REF!</f>
        <v>#REF!</v>
      </c>
      <c r="N158" s="6"/>
      <c r="O158" s="23">
        <f t="shared" si="6"/>
        <v>148</v>
      </c>
      <c r="AW158" s="33">
        <f t="shared" si="7"/>
        <v>148</v>
      </c>
    </row>
    <row r="159" spans="1:49" ht="15">
      <c r="A159" s="49">
        <v>149</v>
      </c>
      <c r="B159" s="1"/>
      <c r="D159" s="93"/>
      <c r="E159" s="45"/>
      <c r="F159" s="45"/>
      <c r="G159" s="45"/>
      <c r="H159" s="45"/>
      <c r="I159" s="45"/>
      <c r="J159" s="1"/>
      <c r="K159" s="45"/>
      <c r="L159" s="45"/>
      <c r="M159" s="1" t="e">
        <f>D159-#REF!</f>
        <v>#REF!</v>
      </c>
      <c r="N159" s="45"/>
      <c r="O159" s="23">
        <f t="shared" si="6"/>
        <v>149</v>
      </c>
      <c r="AW159" s="33">
        <f t="shared" si="7"/>
        <v>149</v>
      </c>
    </row>
    <row r="160" spans="1:49" ht="15.75" thickBot="1">
      <c r="A160" s="49">
        <v>150</v>
      </c>
      <c r="B160" s="14"/>
      <c r="C160" s="59" t="s">
        <v>44</v>
      </c>
      <c r="D160" s="80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6"/>
      <c r="L160" s="17"/>
      <c r="M160" s="17" t="e">
        <f>SUM(M158:M159)</f>
        <v>#REF!</v>
      </c>
      <c r="N160" s="17">
        <f>SUM(N158:N159)</f>
        <v>0</v>
      </c>
      <c r="O160" s="23">
        <f t="shared" si="6"/>
        <v>150</v>
      </c>
      <c r="AW160" s="33">
        <f t="shared" si="7"/>
        <v>150</v>
      </c>
    </row>
    <row r="161" spans="1:49" ht="15.75" thickTop="1">
      <c r="A161" s="49">
        <v>151</v>
      </c>
      <c r="B161" s="5"/>
      <c r="C161" s="60"/>
      <c r="D161" s="6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23">
        <f t="shared" si="6"/>
        <v>151</v>
      </c>
      <c r="AW161" s="33">
        <f t="shared" si="7"/>
        <v>151</v>
      </c>
    </row>
    <row r="162" spans="1:49" ht="15">
      <c r="A162" s="49">
        <v>152</v>
      </c>
      <c r="B162" s="1" t="s">
        <v>45</v>
      </c>
      <c r="C162" s="47" t="s">
        <v>46</v>
      </c>
      <c r="D162" s="66"/>
      <c r="E162" s="6"/>
      <c r="F162" s="6"/>
      <c r="G162" s="6"/>
      <c r="H162" s="6"/>
      <c r="I162" s="6"/>
      <c r="J162" s="6"/>
      <c r="K162" s="6"/>
      <c r="L162" s="6"/>
      <c r="M162" s="6" t="e">
        <f>D162-#REF!</f>
        <v>#REF!</v>
      </c>
      <c r="N162" s="6"/>
      <c r="O162" s="23">
        <f t="shared" si="6"/>
        <v>152</v>
      </c>
      <c r="AW162" s="33">
        <f t="shared" si="7"/>
        <v>152</v>
      </c>
    </row>
    <row r="163" spans="1:49" ht="15">
      <c r="A163" s="49">
        <v>153</v>
      </c>
      <c r="B163" s="1"/>
      <c r="D163" s="93"/>
      <c r="E163" s="45"/>
      <c r="F163" s="45"/>
      <c r="G163" s="45"/>
      <c r="H163" s="45"/>
      <c r="I163" s="45"/>
      <c r="J163" s="1"/>
      <c r="K163" s="45"/>
      <c r="L163" s="45"/>
      <c r="M163" s="1" t="e">
        <f>D163-#REF!</f>
        <v>#REF!</v>
      </c>
      <c r="N163" s="45"/>
      <c r="O163" s="23">
        <f t="shared" si="6"/>
        <v>153</v>
      </c>
      <c r="AW163" s="33">
        <f t="shared" si="7"/>
        <v>153</v>
      </c>
    </row>
    <row r="164" spans="1:49" ht="15.75" thickBot="1">
      <c r="A164" s="49">
        <v>154</v>
      </c>
      <c r="B164" s="14"/>
      <c r="C164" s="59" t="s">
        <v>47</v>
      </c>
      <c r="D164" s="80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6"/>
      <c r="L164" s="17"/>
      <c r="M164" s="17" t="e">
        <f>SUM(M162:M163)</f>
        <v>#REF!</v>
      </c>
      <c r="N164" s="17">
        <f>SUM(N162:N163)</f>
        <v>0</v>
      </c>
      <c r="O164" s="23">
        <f t="shared" si="6"/>
        <v>154</v>
      </c>
      <c r="AW164" s="33">
        <f t="shared" si="7"/>
        <v>154</v>
      </c>
    </row>
    <row r="165" spans="1:49" ht="15.75" thickTop="1">
      <c r="A165" s="49">
        <v>155</v>
      </c>
      <c r="B165" s="5"/>
      <c r="C165" s="60"/>
      <c r="D165" s="6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23">
        <f t="shared" si="6"/>
        <v>155</v>
      </c>
      <c r="AW165" s="33">
        <f t="shared" si="7"/>
        <v>155</v>
      </c>
    </row>
    <row r="166" spans="1:49" ht="15">
      <c r="A166" s="49">
        <v>156</v>
      </c>
      <c r="B166" s="1" t="s">
        <v>48</v>
      </c>
      <c r="C166" s="47" t="s">
        <v>49</v>
      </c>
      <c r="D166" s="66"/>
      <c r="E166" s="6"/>
      <c r="F166" s="6"/>
      <c r="G166" s="6"/>
      <c r="H166" s="6"/>
      <c r="I166" s="6"/>
      <c r="J166" s="6"/>
      <c r="K166" s="6"/>
      <c r="L166" s="6"/>
      <c r="M166" s="6" t="e">
        <f>D166-#REF!</f>
        <v>#REF!</v>
      </c>
      <c r="N166" s="6"/>
      <c r="O166" s="23">
        <f t="shared" si="6"/>
        <v>156</v>
      </c>
      <c r="AW166" s="33">
        <f t="shared" si="7"/>
        <v>156</v>
      </c>
    </row>
    <row r="167" spans="1:49" ht="15">
      <c r="A167" s="49">
        <v>157</v>
      </c>
      <c r="B167" s="1"/>
      <c r="C167" s="47" t="s">
        <v>324</v>
      </c>
      <c r="D167" s="66"/>
      <c r="E167" s="6">
        <v>13331958</v>
      </c>
      <c r="F167" s="6"/>
      <c r="G167" s="6"/>
      <c r="H167" s="6"/>
      <c r="I167" s="6"/>
      <c r="J167" s="6">
        <v>13331958</v>
      </c>
      <c r="K167" s="6"/>
      <c r="L167" s="6"/>
      <c r="M167" s="85" t="e">
        <f>D167-#REF!</f>
        <v>#REF!</v>
      </c>
      <c r="N167" s="85">
        <v>13331958</v>
      </c>
      <c r="O167" s="23">
        <f t="shared" si="6"/>
        <v>157</v>
      </c>
      <c r="AW167" s="33"/>
    </row>
    <row r="168" spans="1:49" ht="15">
      <c r="A168" s="49">
        <v>158</v>
      </c>
      <c r="B168" s="1"/>
      <c r="C168" s="47" t="s">
        <v>325</v>
      </c>
      <c r="D168" s="66">
        <v>7124520</v>
      </c>
      <c r="E168" s="6"/>
      <c r="F168" s="6"/>
      <c r="G168" s="6"/>
      <c r="H168" s="6"/>
      <c r="I168" s="6"/>
      <c r="J168" s="6">
        <v>7124520</v>
      </c>
      <c r="K168" s="6"/>
      <c r="L168" s="6"/>
      <c r="M168" s="85" t="e">
        <f>D168-#REF!</f>
        <v>#REF!</v>
      </c>
      <c r="N168" s="85"/>
      <c r="O168" s="23">
        <f t="shared" si="6"/>
        <v>158</v>
      </c>
      <c r="AW168" s="33"/>
    </row>
    <row r="169" spans="1:49" ht="15">
      <c r="A169" s="49">
        <v>159</v>
      </c>
      <c r="B169" s="1"/>
      <c r="C169" s="47" t="s">
        <v>326</v>
      </c>
      <c r="D169" s="66"/>
      <c r="E169" s="6">
        <v>11165891</v>
      </c>
      <c r="F169" s="6"/>
      <c r="G169" s="6"/>
      <c r="H169" s="6"/>
      <c r="I169" s="6"/>
      <c r="J169" s="6">
        <v>11165891</v>
      </c>
      <c r="K169" s="6"/>
      <c r="L169" s="6"/>
      <c r="M169" s="85" t="e">
        <f>D169-#REF!</f>
        <v>#REF!</v>
      </c>
      <c r="N169" s="85">
        <v>11165891</v>
      </c>
      <c r="O169" s="23">
        <f t="shared" si="6"/>
        <v>159</v>
      </c>
      <c r="AW169" s="33"/>
    </row>
    <row r="170" spans="1:49" ht="15">
      <c r="A170" s="49">
        <v>160</v>
      </c>
      <c r="B170" s="1"/>
      <c r="C170" s="50" t="s">
        <v>327</v>
      </c>
      <c r="D170" s="66">
        <v>500000</v>
      </c>
      <c r="E170" s="6"/>
      <c r="F170" s="6"/>
      <c r="G170" s="6"/>
      <c r="H170" s="6"/>
      <c r="I170" s="6"/>
      <c r="J170" s="6">
        <v>500000</v>
      </c>
      <c r="K170" s="6"/>
      <c r="L170" s="6"/>
      <c r="M170" s="6" t="e">
        <f>D170-#REF!</f>
        <v>#REF!</v>
      </c>
      <c r="N170" s="6"/>
      <c r="O170" s="23">
        <f t="shared" si="6"/>
        <v>160</v>
      </c>
      <c r="AW170" s="33">
        <f t="shared" si="7"/>
        <v>160</v>
      </c>
    </row>
    <row r="171" spans="1:49" ht="15">
      <c r="A171" s="49">
        <v>161</v>
      </c>
      <c r="B171" s="1"/>
      <c r="C171" s="50" t="s">
        <v>328</v>
      </c>
      <c r="D171" s="66"/>
      <c r="E171" s="6"/>
      <c r="F171" s="6">
        <v>600000</v>
      </c>
      <c r="G171" s="6"/>
      <c r="H171" s="6"/>
      <c r="I171" s="6"/>
      <c r="J171" s="6">
        <v>600000</v>
      </c>
      <c r="K171" s="6"/>
      <c r="L171" s="6"/>
      <c r="M171" s="6" t="e">
        <f>D171-#REF!</f>
        <v>#REF!</v>
      </c>
      <c r="N171" s="6"/>
      <c r="O171" s="23">
        <f t="shared" si="6"/>
        <v>161</v>
      </c>
      <c r="AW171" s="33"/>
    </row>
    <row r="172" spans="1:49" ht="15">
      <c r="A172" s="49">
        <v>162</v>
      </c>
      <c r="B172" s="1"/>
      <c r="C172" s="50" t="s">
        <v>329</v>
      </c>
      <c r="D172" s="66"/>
      <c r="E172" s="6"/>
      <c r="F172" s="6">
        <v>2500000</v>
      </c>
      <c r="G172" s="6"/>
      <c r="H172" s="6"/>
      <c r="I172" s="6"/>
      <c r="J172" s="6">
        <v>2500000</v>
      </c>
      <c r="K172" s="6"/>
      <c r="L172" s="6"/>
      <c r="M172" s="6" t="e">
        <f>D172-#REF!</f>
        <v>#REF!</v>
      </c>
      <c r="N172" s="6"/>
      <c r="O172" s="23">
        <f t="shared" si="6"/>
        <v>162</v>
      </c>
      <c r="AW172" s="33"/>
    </row>
    <row r="173" spans="1:49" ht="15">
      <c r="A173" s="49">
        <v>163</v>
      </c>
      <c r="B173" s="1"/>
      <c r="C173" s="47" t="s">
        <v>429</v>
      </c>
      <c r="D173" s="66">
        <v>82044</v>
      </c>
      <c r="E173" s="6"/>
      <c r="F173" s="6"/>
      <c r="G173" s="6"/>
      <c r="H173" s="6"/>
      <c r="I173" s="6"/>
      <c r="J173" s="6">
        <v>82044</v>
      </c>
      <c r="K173" s="81"/>
      <c r="L173" s="6"/>
      <c r="M173" s="81" t="e">
        <f>D173-#REF!</f>
        <v>#REF!</v>
      </c>
      <c r="N173" s="81"/>
      <c r="O173" s="23">
        <f t="shared" si="6"/>
        <v>163</v>
      </c>
      <c r="AW173" s="33"/>
    </row>
    <row r="174" spans="1:49" ht="15">
      <c r="A174" s="49">
        <v>164</v>
      </c>
      <c r="B174" s="1"/>
      <c r="C174" s="47" t="s">
        <v>445</v>
      </c>
      <c r="D174" s="66"/>
      <c r="E174" s="6"/>
      <c r="F174" s="6">
        <v>50000</v>
      </c>
      <c r="G174" s="6"/>
      <c r="H174" s="6"/>
      <c r="I174" s="6"/>
      <c r="J174" s="6">
        <v>50000</v>
      </c>
      <c r="K174" s="6"/>
      <c r="L174" s="6"/>
      <c r="M174" s="6" t="e">
        <f>D174-#REF!</f>
        <v>#REF!</v>
      </c>
      <c r="N174" s="6"/>
      <c r="O174" s="23">
        <f t="shared" si="6"/>
        <v>164</v>
      </c>
      <c r="AW174" s="33"/>
    </row>
    <row r="175" spans="1:49" ht="15">
      <c r="A175" s="49">
        <v>165</v>
      </c>
      <c r="B175" s="1"/>
      <c r="C175" s="51" t="s">
        <v>322</v>
      </c>
      <c r="D175" s="66">
        <v>-1428044</v>
      </c>
      <c r="E175" s="6"/>
      <c r="F175" s="6"/>
      <c r="G175" s="6"/>
      <c r="H175" s="6"/>
      <c r="I175" s="6"/>
      <c r="J175" s="6">
        <v>-1428044</v>
      </c>
      <c r="K175" s="6"/>
      <c r="L175" s="6"/>
      <c r="M175" s="6" t="e">
        <f>D175-#REF!</f>
        <v>#REF!</v>
      </c>
      <c r="N175" s="6"/>
      <c r="O175" s="23">
        <f aca="true" t="shared" si="8" ref="O175:O217">A175</f>
        <v>165</v>
      </c>
      <c r="AW175" s="33">
        <f t="shared" si="7"/>
        <v>165</v>
      </c>
    </row>
    <row r="176" spans="1:49" ht="15">
      <c r="A176" s="49">
        <v>166</v>
      </c>
      <c r="B176" s="1"/>
      <c r="D176" s="93"/>
      <c r="E176" s="45"/>
      <c r="F176" s="45"/>
      <c r="G176" s="45"/>
      <c r="H176" s="45"/>
      <c r="I176" s="45"/>
      <c r="J176" s="6">
        <v>0</v>
      </c>
      <c r="K176" s="6"/>
      <c r="L176" s="45"/>
      <c r="M176" s="6" t="e">
        <f>D176-#REF!</f>
        <v>#REF!</v>
      </c>
      <c r="N176" s="45"/>
      <c r="O176" s="23">
        <f t="shared" si="8"/>
        <v>166</v>
      </c>
      <c r="AW176" s="33">
        <f t="shared" si="7"/>
        <v>166</v>
      </c>
    </row>
    <row r="177" spans="1:49" ht="15.75" thickBot="1">
      <c r="A177" s="49">
        <v>167</v>
      </c>
      <c r="B177" s="14"/>
      <c r="C177" s="59" t="s">
        <v>50</v>
      </c>
      <c r="D177" s="80">
        <v>6278520</v>
      </c>
      <c r="E177" s="17">
        <v>24497849</v>
      </c>
      <c r="F177" s="17">
        <v>3150000</v>
      </c>
      <c r="G177" s="17">
        <v>0</v>
      </c>
      <c r="H177" s="17">
        <v>0</v>
      </c>
      <c r="I177" s="17">
        <v>0</v>
      </c>
      <c r="J177" s="17">
        <v>33926369</v>
      </c>
      <c r="K177" s="6"/>
      <c r="L177" s="17"/>
      <c r="M177" s="17" t="e">
        <f>SUM(M166:M176)</f>
        <v>#REF!</v>
      </c>
      <c r="N177" s="17">
        <f>SUM(N166:N176)</f>
        <v>24497849</v>
      </c>
      <c r="O177" s="23">
        <f t="shared" si="8"/>
        <v>167</v>
      </c>
      <c r="AW177" s="33">
        <f t="shared" si="7"/>
        <v>167</v>
      </c>
    </row>
    <row r="178" spans="1:49" ht="15.75" thickTop="1">
      <c r="A178" s="49">
        <v>168</v>
      </c>
      <c r="B178" s="5"/>
      <c r="C178" s="60"/>
      <c r="D178" s="6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23">
        <f t="shared" si="8"/>
        <v>168</v>
      </c>
      <c r="AW178" s="33">
        <f t="shared" si="7"/>
        <v>168</v>
      </c>
    </row>
    <row r="179" spans="1:49" ht="15">
      <c r="A179" s="49">
        <v>169</v>
      </c>
      <c r="B179" s="1" t="s">
        <v>51</v>
      </c>
      <c r="C179" s="47" t="s">
        <v>52</v>
      </c>
      <c r="D179" s="66"/>
      <c r="E179" s="6"/>
      <c r="F179" s="6"/>
      <c r="G179" s="6"/>
      <c r="H179" s="6"/>
      <c r="I179" s="6"/>
      <c r="J179" s="6"/>
      <c r="K179" s="6"/>
      <c r="L179" s="6"/>
      <c r="M179" s="6" t="e">
        <f>D179-#REF!</f>
        <v>#REF!</v>
      </c>
      <c r="N179" s="6"/>
      <c r="O179" s="23">
        <f t="shared" si="8"/>
        <v>169</v>
      </c>
      <c r="AW179" s="33">
        <f t="shared" si="7"/>
        <v>169</v>
      </c>
    </row>
    <row r="180" spans="1:49" ht="15">
      <c r="A180" s="49">
        <v>170</v>
      </c>
      <c r="B180" s="1"/>
      <c r="C180" s="51" t="s">
        <v>336</v>
      </c>
      <c r="D180" s="66">
        <v>-43000</v>
      </c>
      <c r="E180" s="6"/>
      <c r="F180" s="6"/>
      <c r="G180" s="6"/>
      <c r="H180" s="6"/>
      <c r="I180" s="6"/>
      <c r="J180" s="6">
        <v>-43000</v>
      </c>
      <c r="K180" s="6"/>
      <c r="L180" s="6"/>
      <c r="M180" s="6" t="e">
        <f>D180-#REF!</f>
        <v>#REF!</v>
      </c>
      <c r="N180" s="6"/>
      <c r="O180" s="23">
        <f t="shared" si="8"/>
        <v>170</v>
      </c>
      <c r="AW180" s="33"/>
    </row>
    <row r="181" spans="1:49" ht="15">
      <c r="A181" s="49">
        <v>171</v>
      </c>
      <c r="B181" s="1"/>
      <c r="D181" s="93"/>
      <c r="E181" s="45"/>
      <c r="F181" s="45"/>
      <c r="G181" s="45"/>
      <c r="H181" s="45"/>
      <c r="I181" s="45"/>
      <c r="J181" s="6">
        <v>0</v>
      </c>
      <c r="K181" s="6"/>
      <c r="L181" s="45"/>
      <c r="M181" s="6" t="e">
        <f>D181-#REF!</f>
        <v>#REF!</v>
      </c>
      <c r="N181" s="45"/>
      <c r="O181" s="23">
        <f t="shared" si="8"/>
        <v>171</v>
      </c>
      <c r="AW181" s="33">
        <f t="shared" si="7"/>
        <v>171</v>
      </c>
    </row>
    <row r="182" spans="1:49" ht="15.75" thickBot="1">
      <c r="A182" s="49">
        <v>172</v>
      </c>
      <c r="B182" s="14"/>
      <c r="C182" s="59" t="s">
        <v>53</v>
      </c>
      <c r="D182" s="80">
        <v>-43000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-43000</v>
      </c>
      <c r="K182" s="6"/>
      <c r="L182" s="17"/>
      <c r="M182" s="17" t="e">
        <f>SUM(M179:M181)</f>
        <v>#REF!</v>
      </c>
      <c r="N182" s="17">
        <f>SUM(N179:N181)</f>
        <v>0</v>
      </c>
      <c r="O182" s="23">
        <f t="shared" si="8"/>
        <v>172</v>
      </c>
      <c r="AW182" s="33">
        <f t="shared" si="7"/>
        <v>172</v>
      </c>
    </row>
    <row r="183" spans="1:49" ht="15.75" thickTop="1">
      <c r="A183" s="49">
        <v>173</v>
      </c>
      <c r="B183" s="5"/>
      <c r="C183" s="60"/>
      <c r="D183" s="6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23">
        <f t="shared" si="8"/>
        <v>173</v>
      </c>
      <c r="Q183" s="27"/>
      <c r="AW183" s="33">
        <f t="shared" si="7"/>
        <v>173</v>
      </c>
    </row>
    <row r="184" spans="1:49" ht="15">
      <c r="A184" s="49">
        <v>174</v>
      </c>
      <c r="B184" s="1"/>
      <c r="C184" s="47" t="s">
        <v>54</v>
      </c>
      <c r="D184" s="6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3">
        <f t="shared" si="8"/>
        <v>174</v>
      </c>
      <c r="AW184" s="33">
        <f t="shared" si="7"/>
        <v>174</v>
      </c>
    </row>
    <row r="185" spans="1:49" ht="15">
      <c r="A185" s="49">
        <v>175</v>
      </c>
      <c r="B185" s="1"/>
      <c r="C185" s="47" t="s">
        <v>330</v>
      </c>
      <c r="D185" s="66">
        <v>57361337</v>
      </c>
      <c r="E185" s="6"/>
      <c r="F185" s="6"/>
      <c r="G185" s="6"/>
      <c r="H185" s="6"/>
      <c r="I185" s="6"/>
      <c r="J185" s="6">
        <v>57361337</v>
      </c>
      <c r="K185" s="81"/>
      <c r="L185" s="6"/>
      <c r="M185" s="81" t="e">
        <f>D185-#REF!</f>
        <v>#REF!</v>
      </c>
      <c r="N185" s="81"/>
      <c r="O185" s="23">
        <f t="shared" si="8"/>
        <v>175</v>
      </c>
      <c r="Q185" s="26"/>
      <c r="AW185" s="33">
        <f t="shared" si="7"/>
        <v>175</v>
      </c>
    </row>
    <row r="186" spans="1:49" ht="15">
      <c r="A186" s="49">
        <v>176</v>
      </c>
      <c r="B186" s="1"/>
      <c r="C186" s="47" t="s">
        <v>446</v>
      </c>
      <c r="D186" s="66"/>
      <c r="E186" s="6"/>
      <c r="F186" s="6"/>
      <c r="G186" s="6">
        <v>20000000</v>
      </c>
      <c r="H186" s="6"/>
      <c r="I186" s="6"/>
      <c r="J186" s="6">
        <v>20000000</v>
      </c>
      <c r="K186" s="6"/>
      <c r="L186" s="6"/>
      <c r="M186" s="6" t="e">
        <f>D186-#REF!</f>
        <v>#REF!</v>
      </c>
      <c r="N186" s="6"/>
      <c r="O186" s="23">
        <f t="shared" si="8"/>
        <v>176</v>
      </c>
      <c r="Q186" s="26"/>
      <c r="AW186" s="33"/>
    </row>
    <row r="187" spans="1:49" ht="15">
      <c r="A187" s="49">
        <v>177</v>
      </c>
      <c r="B187" s="1"/>
      <c r="C187" s="47" t="s">
        <v>331</v>
      </c>
      <c r="D187" s="66"/>
      <c r="E187" s="6"/>
      <c r="F187" s="6">
        <v>1800000</v>
      </c>
      <c r="G187" s="6"/>
      <c r="H187" s="6"/>
      <c r="I187" s="6"/>
      <c r="J187" s="6">
        <v>1800000</v>
      </c>
      <c r="K187" s="6"/>
      <c r="L187" s="6"/>
      <c r="M187" s="6" t="e">
        <f>D187-#REF!</f>
        <v>#REF!</v>
      </c>
      <c r="N187" s="6"/>
      <c r="O187" s="23">
        <f t="shared" si="8"/>
        <v>177</v>
      </c>
      <c r="AW187" s="33">
        <f t="shared" si="7"/>
        <v>177</v>
      </c>
    </row>
    <row r="188" spans="1:49" ht="15">
      <c r="A188" s="49">
        <v>178</v>
      </c>
      <c r="B188" s="1"/>
      <c r="C188" s="47" t="s">
        <v>1</v>
      </c>
      <c r="D188" s="66"/>
      <c r="E188" s="6"/>
      <c r="F188" s="6">
        <v>960000</v>
      </c>
      <c r="G188" s="6"/>
      <c r="H188" s="6"/>
      <c r="I188" s="6"/>
      <c r="J188" s="6">
        <v>960000</v>
      </c>
      <c r="K188" s="6"/>
      <c r="L188" s="6"/>
      <c r="M188" s="6" t="e">
        <f>D188-#REF!</f>
        <v>#REF!</v>
      </c>
      <c r="N188" s="6"/>
      <c r="O188" s="23">
        <f t="shared" si="8"/>
        <v>178</v>
      </c>
      <c r="AW188" s="33">
        <f t="shared" si="7"/>
        <v>178</v>
      </c>
    </row>
    <row r="189" spans="1:49" ht="15">
      <c r="A189" s="49">
        <v>179</v>
      </c>
      <c r="B189" s="1" t="s">
        <v>55</v>
      </c>
      <c r="C189" s="47" t="s">
        <v>56</v>
      </c>
      <c r="D189" s="66"/>
      <c r="E189" s="6"/>
      <c r="F189" s="6"/>
      <c r="G189" s="6"/>
      <c r="H189" s="6"/>
      <c r="I189" s="6"/>
      <c r="J189" s="6">
        <v>0</v>
      </c>
      <c r="K189" s="6"/>
      <c r="L189" s="6"/>
      <c r="M189" s="6" t="e">
        <f>D189-#REF!</f>
        <v>#REF!</v>
      </c>
      <c r="N189" s="6"/>
      <c r="O189" s="23">
        <f t="shared" si="8"/>
        <v>179</v>
      </c>
      <c r="AW189" s="33">
        <f t="shared" si="7"/>
        <v>179</v>
      </c>
    </row>
    <row r="190" spans="1:49" ht="15">
      <c r="A190" s="49">
        <v>180</v>
      </c>
      <c r="B190" s="1"/>
      <c r="C190" s="51" t="s">
        <v>322</v>
      </c>
      <c r="D190" s="66">
        <v>-2114447</v>
      </c>
      <c r="E190" s="6"/>
      <c r="F190" s="6"/>
      <c r="G190" s="6"/>
      <c r="H190" s="6">
        <v>551379</v>
      </c>
      <c r="I190" s="6"/>
      <c r="J190" s="6">
        <v>-1563068</v>
      </c>
      <c r="K190" s="6"/>
      <c r="L190" s="6"/>
      <c r="M190" s="6" t="e">
        <f>D190-#REF!</f>
        <v>#REF!</v>
      </c>
      <c r="N190" s="6"/>
      <c r="O190" s="23">
        <f t="shared" si="8"/>
        <v>180</v>
      </c>
      <c r="AW190" s="33"/>
    </row>
    <row r="191" spans="1:49" ht="15">
      <c r="A191" s="49">
        <v>181</v>
      </c>
      <c r="B191" s="1" t="s">
        <v>57</v>
      </c>
      <c r="C191" s="47" t="s">
        <v>58</v>
      </c>
      <c r="D191" s="66"/>
      <c r="E191" s="6"/>
      <c r="F191" s="6"/>
      <c r="G191" s="6"/>
      <c r="H191" s="6"/>
      <c r="I191" s="6"/>
      <c r="J191" s="6">
        <v>0</v>
      </c>
      <c r="K191" s="6"/>
      <c r="L191" s="6"/>
      <c r="M191" s="6" t="e">
        <f>D191-#REF!</f>
        <v>#REF!</v>
      </c>
      <c r="N191" s="6"/>
      <c r="O191" s="23">
        <f t="shared" si="8"/>
        <v>181</v>
      </c>
      <c r="AW191" s="33">
        <f t="shared" si="7"/>
        <v>181</v>
      </c>
    </row>
    <row r="192" spans="1:49" ht="15">
      <c r="A192" s="49">
        <v>182</v>
      </c>
      <c r="B192" s="1"/>
      <c r="C192" s="50" t="s">
        <v>332</v>
      </c>
      <c r="D192" s="66">
        <v>1117000</v>
      </c>
      <c r="E192" s="6"/>
      <c r="F192" s="6"/>
      <c r="G192" s="6"/>
      <c r="H192" s="6"/>
      <c r="I192" s="6"/>
      <c r="J192" s="6">
        <v>1117000</v>
      </c>
      <c r="K192" s="6"/>
      <c r="L192" s="6"/>
      <c r="M192" s="6" t="e">
        <f>D192-#REF!</f>
        <v>#REF!</v>
      </c>
      <c r="N192" s="6"/>
      <c r="O192" s="23">
        <f t="shared" si="8"/>
        <v>182</v>
      </c>
      <c r="AW192" s="33">
        <f t="shared" si="7"/>
        <v>182</v>
      </c>
    </row>
    <row r="193" spans="1:49" ht="15">
      <c r="A193" s="49">
        <v>183</v>
      </c>
      <c r="B193" s="1"/>
      <c r="C193" s="51" t="s">
        <v>322</v>
      </c>
      <c r="D193" s="66">
        <v>-14285036</v>
      </c>
      <c r="E193" s="6"/>
      <c r="F193" s="6"/>
      <c r="G193" s="6"/>
      <c r="H193" s="6">
        <v>4973511</v>
      </c>
      <c r="I193" s="6"/>
      <c r="J193" s="6">
        <v>-9311525</v>
      </c>
      <c r="K193" s="6"/>
      <c r="L193" s="6"/>
      <c r="M193" s="6" t="e">
        <f>D193-#REF!</f>
        <v>#REF!</v>
      </c>
      <c r="N193" s="6"/>
      <c r="O193" s="23">
        <f t="shared" si="8"/>
        <v>183</v>
      </c>
      <c r="AW193" s="33"/>
    </row>
    <row r="194" spans="1:49" ht="15">
      <c r="A194" s="49">
        <v>184</v>
      </c>
      <c r="B194" s="1" t="s">
        <v>59</v>
      </c>
      <c r="C194" s="47" t="s">
        <v>60</v>
      </c>
      <c r="D194" s="66"/>
      <c r="E194" s="6"/>
      <c r="F194" s="6"/>
      <c r="G194" s="6"/>
      <c r="H194" s="6"/>
      <c r="I194" s="6"/>
      <c r="J194" s="6">
        <v>0</v>
      </c>
      <c r="K194" s="6"/>
      <c r="L194" s="6"/>
      <c r="M194" s="6" t="e">
        <f>D194-#REF!</f>
        <v>#REF!</v>
      </c>
      <c r="N194" s="6"/>
      <c r="O194" s="23">
        <f t="shared" si="8"/>
        <v>184</v>
      </c>
      <c r="AW194" s="33">
        <f t="shared" si="7"/>
        <v>184</v>
      </c>
    </row>
    <row r="195" spans="1:49" ht="15">
      <c r="A195" s="49">
        <v>185</v>
      </c>
      <c r="B195" s="1"/>
      <c r="C195" s="51" t="s">
        <v>322</v>
      </c>
      <c r="D195" s="66">
        <v>-3832413</v>
      </c>
      <c r="E195" s="6"/>
      <c r="F195" s="6"/>
      <c r="G195" s="6"/>
      <c r="H195" s="6">
        <v>1160348</v>
      </c>
      <c r="I195" s="6"/>
      <c r="J195" s="6">
        <v>-2672065</v>
      </c>
      <c r="K195" s="6"/>
      <c r="L195" s="6"/>
      <c r="M195" s="6" t="e">
        <f>D195-#REF!</f>
        <v>#REF!</v>
      </c>
      <c r="N195" s="6"/>
      <c r="O195" s="23">
        <f t="shared" si="8"/>
        <v>185</v>
      </c>
      <c r="AW195" s="33"/>
    </row>
    <row r="196" spans="1:49" ht="15">
      <c r="A196" s="49">
        <v>186</v>
      </c>
      <c r="B196" s="1" t="s">
        <v>61</v>
      </c>
      <c r="C196" s="47" t="s">
        <v>62</v>
      </c>
      <c r="D196" s="66"/>
      <c r="E196" s="6"/>
      <c r="F196" s="6"/>
      <c r="G196" s="6"/>
      <c r="H196" s="6"/>
      <c r="I196" s="6"/>
      <c r="J196" s="6">
        <v>0</v>
      </c>
      <c r="K196" s="6"/>
      <c r="L196" s="6"/>
      <c r="M196" s="6" t="e">
        <f>D196-#REF!</f>
        <v>#REF!</v>
      </c>
      <c r="N196" s="6"/>
      <c r="O196" s="23">
        <f t="shared" si="8"/>
        <v>186</v>
      </c>
      <c r="AW196" s="33">
        <f t="shared" si="7"/>
        <v>186</v>
      </c>
    </row>
    <row r="197" spans="1:49" ht="15">
      <c r="A197" s="49">
        <v>187</v>
      </c>
      <c r="B197" s="1"/>
      <c r="C197" s="51" t="s">
        <v>322</v>
      </c>
      <c r="D197" s="66">
        <v>-1598624</v>
      </c>
      <c r="E197" s="6"/>
      <c r="F197" s="6"/>
      <c r="G197" s="6"/>
      <c r="H197" s="6">
        <v>416869</v>
      </c>
      <c r="I197" s="6"/>
      <c r="J197" s="6">
        <v>-1181755</v>
      </c>
      <c r="K197" s="6"/>
      <c r="L197" s="6"/>
      <c r="M197" s="6" t="e">
        <f>D197-#REF!</f>
        <v>#REF!</v>
      </c>
      <c r="N197" s="6"/>
      <c r="O197" s="23">
        <f t="shared" si="8"/>
        <v>187</v>
      </c>
      <c r="AW197" s="33"/>
    </row>
    <row r="198" spans="1:49" ht="15">
      <c r="A198" s="49">
        <v>188</v>
      </c>
      <c r="B198" s="1" t="s">
        <v>63</v>
      </c>
      <c r="C198" s="47" t="s">
        <v>64</v>
      </c>
      <c r="D198" s="66"/>
      <c r="E198" s="6"/>
      <c r="F198" s="6"/>
      <c r="G198" s="6"/>
      <c r="H198" s="6"/>
      <c r="I198" s="6"/>
      <c r="J198" s="6">
        <v>0</v>
      </c>
      <c r="K198" s="6"/>
      <c r="L198" s="6"/>
      <c r="M198" s="6" t="e">
        <f>D198-#REF!</f>
        <v>#REF!</v>
      </c>
      <c r="N198" s="6"/>
      <c r="O198" s="23">
        <f t="shared" si="8"/>
        <v>188</v>
      </c>
      <c r="AW198" s="33">
        <f t="shared" si="7"/>
        <v>188</v>
      </c>
    </row>
    <row r="199" spans="1:49" ht="15">
      <c r="A199" s="49">
        <v>189</v>
      </c>
      <c r="B199" s="1"/>
      <c r="C199" s="47" t="s">
        <v>412</v>
      </c>
      <c r="D199" s="92">
        <v>75000</v>
      </c>
      <c r="E199" s="6"/>
      <c r="F199" s="6"/>
      <c r="G199" s="6"/>
      <c r="H199" s="6"/>
      <c r="I199" s="6"/>
      <c r="J199" s="6">
        <v>75000</v>
      </c>
      <c r="K199" s="81"/>
      <c r="L199" s="6"/>
      <c r="M199" s="81" t="e">
        <f>D199-#REF!</f>
        <v>#REF!</v>
      </c>
      <c r="N199" s="81"/>
      <c r="O199" s="23">
        <f t="shared" si="8"/>
        <v>189</v>
      </c>
      <c r="AW199" s="33"/>
    </row>
    <row r="200" spans="1:49" ht="15">
      <c r="A200" s="49">
        <v>190</v>
      </c>
      <c r="B200" s="1"/>
      <c r="C200" s="51" t="s">
        <v>322</v>
      </c>
      <c r="D200" s="66">
        <v>-1878687</v>
      </c>
      <c r="E200" s="6"/>
      <c r="F200" s="6"/>
      <c r="G200" s="6"/>
      <c r="H200" s="6">
        <v>489901</v>
      </c>
      <c r="I200" s="6"/>
      <c r="J200" s="6">
        <v>-1388786</v>
      </c>
      <c r="K200" s="6"/>
      <c r="L200" s="6"/>
      <c r="M200" s="6" t="e">
        <f>D200-#REF!</f>
        <v>#REF!</v>
      </c>
      <c r="N200" s="6"/>
      <c r="O200" s="23">
        <f t="shared" si="8"/>
        <v>190</v>
      </c>
      <c r="AW200" s="33"/>
    </row>
    <row r="201" spans="1:49" ht="15">
      <c r="A201" s="49">
        <v>191</v>
      </c>
      <c r="B201" s="1" t="s">
        <v>65</v>
      </c>
      <c r="C201" s="47" t="s">
        <v>66</v>
      </c>
      <c r="D201" s="66"/>
      <c r="E201" s="6"/>
      <c r="F201" s="6"/>
      <c r="G201" s="6"/>
      <c r="H201" s="6"/>
      <c r="I201" s="6"/>
      <c r="J201" s="6">
        <v>0</v>
      </c>
      <c r="K201" s="6"/>
      <c r="L201" s="6"/>
      <c r="M201" s="6" t="e">
        <f>D201-#REF!</f>
        <v>#REF!</v>
      </c>
      <c r="N201" s="6"/>
      <c r="O201" s="23">
        <f t="shared" si="8"/>
        <v>191</v>
      </c>
      <c r="AW201" s="33">
        <f t="shared" si="7"/>
        <v>191</v>
      </c>
    </row>
    <row r="202" spans="1:49" ht="15">
      <c r="A202" s="49">
        <v>192</v>
      </c>
      <c r="B202" s="1"/>
      <c r="C202" s="47" t="s">
        <v>333</v>
      </c>
      <c r="D202" s="66">
        <v>575000</v>
      </c>
      <c r="E202" s="6"/>
      <c r="F202" s="6"/>
      <c r="G202" s="6"/>
      <c r="H202" s="6"/>
      <c r="I202" s="6"/>
      <c r="J202" s="6">
        <v>575000</v>
      </c>
      <c r="K202" s="6"/>
      <c r="L202" s="6"/>
      <c r="M202" s="6" t="e">
        <f>D202-#REF!</f>
        <v>#REF!</v>
      </c>
      <c r="N202" s="6"/>
      <c r="O202" s="23">
        <f t="shared" si="8"/>
        <v>192</v>
      </c>
      <c r="AW202" s="33"/>
    </row>
    <row r="203" spans="1:49" ht="15">
      <c r="A203" s="49">
        <v>193</v>
      </c>
      <c r="B203" s="1"/>
      <c r="C203" s="51" t="s">
        <v>322</v>
      </c>
      <c r="D203" s="66">
        <v>-1261825</v>
      </c>
      <c r="E203" s="6"/>
      <c r="F203" s="6"/>
      <c r="G203" s="6"/>
      <c r="H203" s="6">
        <v>329043</v>
      </c>
      <c r="I203" s="6"/>
      <c r="J203" s="6">
        <v>-932782</v>
      </c>
      <c r="K203" s="6"/>
      <c r="L203" s="6"/>
      <c r="M203" s="6" t="e">
        <f>D203-#REF!</f>
        <v>#REF!</v>
      </c>
      <c r="N203" s="6"/>
      <c r="O203" s="23">
        <f t="shared" si="8"/>
        <v>193</v>
      </c>
      <c r="AW203" s="33"/>
    </row>
    <row r="204" spans="1:49" ht="15">
      <c r="A204" s="49">
        <v>194</v>
      </c>
      <c r="B204" s="1" t="s">
        <v>67</v>
      </c>
      <c r="C204" s="47" t="s">
        <v>68</v>
      </c>
      <c r="D204" s="66"/>
      <c r="E204" s="6"/>
      <c r="F204" s="6"/>
      <c r="G204" s="6"/>
      <c r="H204" s="6"/>
      <c r="I204" s="6"/>
      <c r="J204" s="6">
        <v>0</v>
      </c>
      <c r="K204" s="6"/>
      <c r="L204" s="6"/>
      <c r="M204" s="6" t="e">
        <f>D204-#REF!</f>
        <v>#REF!</v>
      </c>
      <c r="N204" s="6"/>
      <c r="O204" s="23">
        <f t="shared" si="8"/>
        <v>194</v>
      </c>
      <c r="AW204" s="33">
        <f t="shared" si="7"/>
        <v>194</v>
      </c>
    </row>
    <row r="205" spans="1:49" ht="15">
      <c r="A205" s="49">
        <v>195</v>
      </c>
      <c r="B205" s="1"/>
      <c r="C205" s="50" t="s">
        <v>301</v>
      </c>
      <c r="D205" s="66"/>
      <c r="E205" s="6"/>
      <c r="F205" s="6"/>
      <c r="G205" s="6"/>
      <c r="H205" s="6">
        <v>500000</v>
      </c>
      <c r="I205" s="6"/>
      <c r="J205" s="6">
        <v>500000</v>
      </c>
      <c r="K205" s="6"/>
      <c r="L205" s="6"/>
      <c r="M205" s="6" t="e">
        <f>D205-#REF!</f>
        <v>#REF!</v>
      </c>
      <c r="N205" s="6"/>
      <c r="O205" s="23">
        <f t="shared" si="8"/>
        <v>195</v>
      </c>
      <c r="AW205" s="33"/>
    </row>
    <row r="206" spans="1:49" ht="15">
      <c r="A206" s="49">
        <v>196</v>
      </c>
      <c r="B206" s="1"/>
      <c r="C206" s="50" t="s">
        <v>282</v>
      </c>
      <c r="D206" s="66"/>
      <c r="E206" s="6"/>
      <c r="F206" s="6"/>
      <c r="G206" s="6"/>
      <c r="H206" s="6">
        <v>500000</v>
      </c>
      <c r="I206" s="6"/>
      <c r="J206" s="6">
        <v>500000</v>
      </c>
      <c r="K206" s="6"/>
      <c r="L206" s="6"/>
      <c r="M206" s="6" t="e">
        <f>D206-#REF!</f>
        <v>#REF!</v>
      </c>
      <c r="N206" s="6"/>
      <c r="O206" s="23">
        <f t="shared" si="8"/>
        <v>196</v>
      </c>
      <c r="AW206" s="33">
        <f t="shared" si="7"/>
        <v>196</v>
      </c>
    </row>
    <row r="207" spans="1:49" ht="15">
      <c r="A207" s="49">
        <v>197</v>
      </c>
      <c r="B207" s="1"/>
      <c r="C207" s="51" t="s">
        <v>322</v>
      </c>
      <c r="D207" s="66">
        <v>-3355228</v>
      </c>
      <c r="E207" s="6"/>
      <c r="F207" s="6"/>
      <c r="G207" s="6"/>
      <c r="H207" s="6">
        <v>1146799</v>
      </c>
      <c r="I207" s="6"/>
      <c r="J207" s="6">
        <v>-2208429</v>
      </c>
      <c r="K207" s="6"/>
      <c r="L207" s="6"/>
      <c r="M207" s="6" t="e">
        <f>D207-#REF!</f>
        <v>#REF!</v>
      </c>
      <c r="N207" s="6"/>
      <c r="O207" s="23">
        <f t="shared" si="8"/>
        <v>197</v>
      </c>
      <c r="AW207" s="33"/>
    </row>
    <row r="208" spans="1:49" ht="15">
      <c r="A208" s="49">
        <v>198</v>
      </c>
      <c r="B208" s="1"/>
      <c r="C208" s="47" t="s">
        <v>69</v>
      </c>
      <c r="D208" s="66"/>
      <c r="E208" s="6"/>
      <c r="F208" s="6"/>
      <c r="G208" s="6"/>
      <c r="H208" s="6"/>
      <c r="I208" s="6"/>
      <c r="J208" s="6">
        <v>0</v>
      </c>
      <c r="K208" s="6"/>
      <c r="L208" s="6"/>
      <c r="M208" s="6" t="e">
        <f>D208-#REF!</f>
        <v>#REF!</v>
      </c>
      <c r="N208" s="6"/>
      <c r="O208" s="23">
        <f t="shared" si="8"/>
        <v>198</v>
      </c>
      <c r="AW208" s="33">
        <f t="shared" si="7"/>
        <v>198</v>
      </c>
    </row>
    <row r="209" spans="1:49" ht="15">
      <c r="A209" s="49">
        <v>199</v>
      </c>
      <c r="B209" s="1" t="s">
        <v>70</v>
      </c>
      <c r="C209" s="47" t="s">
        <v>71</v>
      </c>
      <c r="D209" s="66"/>
      <c r="E209" s="6"/>
      <c r="F209" s="6"/>
      <c r="G209" s="6"/>
      <c r="H209" s="6"/>
      <c r="I209" s="6"/>
      <c r="J209" s="6">
        <v>0</v>
      </c>
      <c r="K209" s="6"/>
      <c r="L209" s="6"/>
      <c r="M209" s="6" t="e">
        <f>D209-#REF!</f>
        <v>#REF!</v>
      </c>
      <c r="N209" s="6"/>
      <c r="O209" s="23">
        <f t="shared" si="8"/>
        <v>199</v>
      </c>
      <c r="AW209" s="33">
        <f t="shared" si="7"/>
        <v>199</v>
      </c>
    </row>
    <row r="210" spans="1:49" ht="15">
      <c r="A210" s="49">
        <v>200</v>
      </c>
      <c r="B210" s="1"/>
      <c r="C210" s="47" t="s">
        <v>334</v>
      </c>
      <c r="D210" s="66"/>
      <c r="E210" s="6"/>
      <c r="F210" s="6"/>
      <c r="G210" s="6"/>
      <c r="H210" s="6"/>
      <c r="I210" s="6"/>
      <c r="J210" s="6">
        <v>0</v>
      </c>
      <c r="K210" s="6"/>
      <c r="L210" s="6"/>
      <c r="M210" s="6" t="e">
        <f>D210-#REF!</f>
        <v>#REF!</v>
      </c>
      <c r="N210" s="6"/>
      <c r="O210" s="23">
        <f t="shared" si="8"/>
        <v>200</v>
      </c>
      <c r="AW210" s="33">
        <f t="shared" si="7"/>
        <v>200</v>
      </c>
    </row>
    <row r="211" spans="1:49" ht="15">
      <c r="A211" s="49">
        <v>201</v>
      </c>
      <c r="B211" s="1"/>
      <c r="C211" s="47" t="s">
        <v>413</v>
      </c>
      <c r="D211" s="66"/>
      <c r="E211" s="6"/>
      <c r="F211" s="6">
        <v>1000000</v>
      </c>
      <c r="G211" s="6"/>
      <c r="H211" s="6"/>
      <c r="I211" s="6"/>
      <c r="J211" s="6">
        <v>1000000</v>
      </c>
      <c r="K211" s="85"/>
      <c r="L211" s="6"/>
      <c r="M211" s="85" t="e">
        <f>D211-#REF!</f>
        <v>#REF!</v>
      </c>
      <c r="N211" s="85"/>
      <c r="O211" s="23">
        <f t="shared" si="8"/>
        <v>201</v>
      </c>
      <c r="AW211" s="33"/>
    </row>
    <row r="212" spans="1:49" ht="15">
      <c r="A212" s="49">
        <v>202</v>
      </c>
      <c r="B212" s="1"/>
      <c r="C212" s="51" t="s">
        <v>407</v>
      </c>
      <c r="D212" s="66">
        <v>-24545154</v>
      </c>
      <c r="E212" s="6"/>
      <c r="F212" s="6"/>
      <c r="G212" s="6"/>
      <c r="H212" s="6">
        <v>8464610</v>
      </c>
      <c r="I212" s="6"/>
      <c r="J212" s="6">
        <v>-16080544</v>
      </c>
      <c r="K212" s="6"/>
      <c r="L212" s="6"/>
      <c r="M212" s="6" t="e">
        <f>D212-#REF!</f>
        <v>#REF!</v>
      </c>
      <c r="N212" s="6"/>
      <c r="O212" s="23">
        <f t="shared" si="8"/>
        <v>202</v>
      </c>
      <c r="AW212" s="33"/>
    </row>
    <row r="213" spans="1:49" ht="15">
      <c r="A213" s="49">
        <v>203</v>
      </c>
      <c r="B213" s="1" t="s">
        <v>72</v>
      </c>
      <c r="C213" s="47" t="s">
        <v>73</v>
      </c>
      <c r="D213" s="66"/>
      <c r="E213" s="6"/>
      <c r="F213" s="6"/>
      <c r="G213" s="6"/>
      <c r="H213" s="6"/>
      <c r="I213" s="6"/>
      <c r="J213" s="6">
        <v>0</v>
      </c>
      <c r="K213" s="6"/>
      <c r="L213" s="6"/>
      <c r="M213" s="6" t="e">
        <f>D213-#REF!</f>
        <v>#REF!</v>
      </c>
      <c r="N213" s="6"/>
      <c r="O213" s="23">
        <f t="shared" si="8"/>
        <v>203</v>
      </c>
      <c r="AW213" s="33">
        <f t="shared" si="7"/>
        <v>203</v>
      </c>
    </row>
    <row r="214" spans="1:49" ht="15">
      <c r="A214" s="49">
        <v>204</v>
      </c>
      <c r="B214" s="1"/>
      <c r="C214" s="51" t="s">
        <v>407</v>
      </c>
      <c r="D214" s="66">
        <v>-1276429</v>
      </c>
      <c r="E214" s="6"/>
      <c r="F214" s="6"/>
      <c r="G214" s="6"/>
      <c r="H214" s="6">
        <v>332851</v>
      </c>
      <c r="I214" s="6"/>
      <c r="J214" s="6">
        <v>-943578</v>
      </c>
      <c r="K214" s="6"/>
      <c r="L214" s="6"/>
      <c r="M214" s="6" t="e">
        <f>D214-#REF!</f>
        <v>#REF!</v>
      </c>
      <c r="N214" s="6"/>
      <c r="O214" s="23">
        <f t="shared" si="8"/>
        <v>204</v>
      </c>
      <c r="AW214" s="33"/>
    </row>
    <row r="215" spans="1:49" ht="15">
      <c r="A215" s="49">
        <v>205</v>
      </c>
      <c r="B215" s="1" t="s">
        <v>74</v>
      </c>
      <c r="C215" s="47" t="s">
        <v>75</v>
      </c>
      <c r="D215" s="66"/>
      <c r="E215" s="6"/>
      <c r="F215" s="6"/>
      <c r="G215" s="6"/>
      <c r="H215" s="6"/>
      <c r="I215" s="6"/>
      <c r="J215" s="6">
        <v>0</v>
      </c>
      <c r="K215" s="6"/>
      <c r="L215" s="6"/>
      <c r="M215" s="6" t="e">
        <f>D215-#REF!</f>
        <v>#REF!</v>
      </c>
      <c r="N215" s="6"/>
      <c r="O215" s="23">
        <f t="shared" si="8"/>
        <v>205</v>
      </c>
      <c r="AW215" s="33">
        <f t="shared" si="7"/>
        <v>205</v>
      </c>
    </row>
    <row r="216" spans="1:49" ht="15">
      <c r="A216" s="49">
        <v>206</v>
      </c>
      <c r="B216" s="1"/>
      <c r="C216" s="51" t="s">
        <v>407</v>
      </c>
      <c r="D216" s="66">
        <v>-1509885</v>
      </c>
      <c r="E216" s="6"/>
      <c r="F216" s="6"/>
      <c r="G216" s="6"/>
      <c r="H216" s="6">
        <v>393729</v>
      </c>
      <c r="I216" s="6"/>
      <c r="J216" s="6">
        <v>-1116156</v>
      </c>
      <c r="K216" s="6"/>
      <c r="L216" s="6"/>
      <c r="M216" s="6" t="e">
        <f>D216-#REF!</f>
        <v>#REF!</v>
      </c>
      <c r="N216" s="6"/>
      <c r="O216" s="23">
        <f t="shared" si="8"/>
        <v>206</v>
      </c>
      <c r="AW216" s="33"/>
    </row>
    <row r="217" spans="1:49" ht="15">
      <c r="A217" s="49">
        <v>207</v>
      </c>
      <c r="B217" s="1" t="s">
        <v>76</v>
      </c>
      <c r="C217" s="47" t="s">
        <v>77</v>
      </c>
      <c r="D217" s="66"/>
      <c r="E217" s="6"/>
      <c r="F217" s="6"/>
      <c r="G217" s="6"/>
      <c r="H217" s="6"/>
      <c r="I217" s="6"/>
      <c r="J217" s="6">
        <v>0</v>
      </c>
      <c r="K217" s="6"/>
      <c r="L217" s="6"/>
      <c r="M217" s="6" t="e">
        <f>D217-#REF!</f>
        <v>#REF!</v>
      </c>
      <c r="N217" s="6"/>
      <c r="O217" s="23">
        <f t="shared" si="8"/>
        <v>207</v>
      </c>
      <c r="AW217" s="33">
        <f t="shared" si="7"/>
        <v>207</v>
      </c>
    </row>
    <row r="218" spans="1:49" ht="15">
      <c r="A218" s="49">
        <v>208</v>
      </c>
      <c r="B218" s="1"/>
      <c r="C218" s="51" t="s">
        <v>407</v>
      </c>
      <c r="D218" s="66">
        <v>-283563</v>
      </c>
      <c r="E218" s="6"/>
      <c r="F218" s="6"/>
      <c r="G218" s="6"/>
      <c r="H218" s="6">
        <v>73944</v>
      </c>
      <c r="I218" s="6"/>
      <c r="J218" s="6">
        <v>-209619</v>
      </c>
      <c r="K218" s="6"/>
      <c r="L218" s="6"/>
      <c r="M218" s="6" t="e">
        <f>D218-#REF!</f>
        <v>#REF!</v>
      </c>
      <c r="N218" s="6"/>
      <c r="O218" s="23">
        <f aca="true" t="shared" si="9" ref="O218:O255">A218</f>
        <v>208</v>
      </c>
      <c r="AW218" s="33"/>
    </row>
    <row r="219" spans="1:49" ht="15">
      <c r="A219" s="49">
        <v>209</v>
      </c>
      <c r="B219" s="1" t="s">
        <v>78</v>
      </c>
      <c r="C219" s="47" t="s">
        <v>79</v>
      </c>
      <c r="D219" s="66"/>
      <c r="E219" s="6"/>
      <c r="F219" s="6"/>
      <c r="G219" s="6"/>
      <c r="H219" s="6"/>
      <c r="I219" s="6"/>
      <c r="J219" s="6">
        <v>0</v>
      </c>
      <c r="K219" s="6"/>
      <c r="L219" s="6"/>
      <c r="M219" s="6" t="e">
        <f>D219-#REF!</f>
        <v>#REF!</v>
      </c>
      <c r="N219" s="6"/>
      <c r="O219" s="23">
        <f t="shared" si="9"/>
        <v>209</v>
      </c>
      <c r="AW219" s="33">
        <f>A219</f>
        <v>209</v>
      </c>
    </row>
    <row r="220" spans="1:49" ht="15">
      <c r="A220" s="49">
        <v>210</v>
      </c>
      <c r="B220" s="1"/>
      <c r="C220" s="51" t="s">
        <v>407</v>
      </c>
      <c r="D220" s="66">
        <v>-347391</v>
      </c>
      <c r="E220" s="6"/>
      <c r="F220" s="6"/>
      <c r="G220" s="6"/>
      <c r="H220" s="6">
        <v>90588</v>
      </c>
      <c r="I220" s="6"/>
      <c r="J220" s="6">
        <v>-256803</v>
      </c>
      <c r="K220" s="6"/>
      <c r="L220" s="6"/>
      <c r="M220" s="6" t="e">
        <f>D220-#REF!</f>
        <v>#REF!</v>
      </c>
      <c r="N220" s="6"/>
      <c r="O220" s="23">
        <f t="shared" si="9"/>
        <v>210</v>
      </c>
      <c r="AW220" s="33"/>
    </row>
    <row r="221" spans="1:49" ht="15">
      <c r="A221" s="49">
        <v>211</v>
      </c>
      <c r="B221" s="1" t="s">
        <v>80</v>
      </c>
      <c r="C221" s="47" t="s">
        <v>81</v>
      </c>
      <c r="D221" s="66"/>
      <c r="E221" s="6"/>
      <c r="F221" s="6"/>
      <c r="G221" s="6"/>
      <c r="H221" s="6"/>
      <c r="I221" s="6"/>
      <c r="J221" s="6">
        <v>0</v>
      </c>
      <c r="K221" s="6"/>
      <c r="L221" s="6"/>
      <c r="M221" s="6" t="e">
        <f>D221-#REF!</f>
        <v>#REF!</v>
      </c>
      <c r="N221" s="6"/>
      <c r="O221" s="23">
        <f t="shared" si="9"/>
        <v>211</v>
      </c>
      <c r="AW221" s="33">
        <f>A221</f>
        <v>211</v>
      </c>
    </row>
    <row r="222" spans="1:49" ht="15">
      <c r="A222" s="49">
        <v>212</v>
      </c>
      <c r="B222" s="1"/>
      <c r="C222" s="47" t="s">
        <v>477</v>
      </c>
      <c r="D222" s="66"/>
      <c r="E222" s="6"/>
      <c r="F222" s="6"/>
      <c r="G222" s="6"/>
      <c r="H222" s="6"/>
      <c r="I222" s="6"/>
      <c r="J222" s="6">
        <v>0</v>
      </c>
      <c r="K222" s="6"/>
      <c r="L222" s="6"/>
      <c r="M222" s="6" t="e">
        <f>D222-#REF!</f>
        <v>#REF!</v>
      </c>
      <c r="N222" s="6"/>
      <c r="O222" s="23">
        <f t="shared" si="9"/>
        <v>212</v>
      </c>
      <c r="AW222" s="33"/>
    </row>
    <row r="223" spans="1:49" ht="15">
      <c r="A223" s="49">
        <v>213</v>
      </c>
      <c r="B223" s="1"/>
      <c r="C223" s="51" t="s">
        <v>407</v>
      </c>
      <c r="D223" s="66">
        <v>-280066</v>
      </c>
      <c r="E223" s="6"/>
      <c r="F223" s="6"/>
      <c r="G223" s="6"/>
      <c r="H223" s="6">
        <v>73032</v>
      </c>
      <c r="I223" s="6"/>
      <c r="J223" s="6">
        <v>-207034</v>
      </c>
      <c r="K223" s="6"/>
      <c r="L223" s="6"/>
      <c r="M223" s="6" t="e">
        <f>D223-#REF!</f>
        <v>#REF!</v>
      </c>
      <c r="N223" s="6"/>
      <c r="O223" s="23">
        <f t="shared" si="9"/>
        <v>213</v>
      </c>
      <c r="AW223" s="33"/>
    </row>
    <row r="224" spans="1:49" ht="15">
      <c r="A224" s="49">
        <v>214</v>
      </c>
      <c r="B224" s="1" t="s">
        <v>82</v>
      </c>
      <c r="C224" s="47" t="s">
        <v>83</v>
      </c>
      <c r="D224" s="66"/>
      <c r="E224" s="6"/>
      <c r="F224" s="6"/>
      <c r="G224" s="6"/>
      <c r="H224" s="6"/>
      <c r="I224" s="6"/>
      <c r="J224" s="6">
        <v>0</v>
      </c>
      <c r="K224" s="6"/>
      <c r="L224" s="6"/>
      <c r="M224" s="6" t="e">
        <f>D224-#REF!</f>
        <v>#REF!</v>
      </c>
      <c r="N224" s="6"/>
      <c r="O224" s="23">
        <f t="shared" si="9"/>
        <v>214</v>
      </c>
      <c r="AW224" s="33">
        <f>A224</f>
        <v>214</v>
      </c>
    </row>
    <row r="225" spans="1:49" ht="15">
      <c r="A225" s="49">
        <v>215</v>
      </c>
      <c r="B225" s="1"/>
      <c r="C225" s="51" t="s">
        <v>322</v>
      </c>
      <c r="D225" s="66">
        <v>-519027</v>
      </c>
      <c r="E225" s="6"/>
      <c r="F225" s="6"/>
      <c r="G225" s="6"/>
      <c r="H225" s="6">
        <v>135345</v>
      </c>
      <c r="I225" s="6"/>
      <c r="J225" s="6">
        <v>-383682</v>
      </c>
      <c r="K225" s="6"/>
      <c r="L225" s="6"/>
      <c r="M225" s="6" t="e">
        <f>D225-#REF!</f>
        <v>#REF!</v>
      </c>
      <c r="N225" s="6"/>
      <c r="O225" s="23">
        <f t="shared" si="9"/>
        <v>215</v>
      </c>
      <c r="AW225" s="33"/>
    </row>
    <row r="226" spans="1:49" ht="15">
      <c r="A226" s="49">
        <v>216</v>
      </c>
      <c r="B226" s="1" t="s">
        <v>84</v>
      </c>
      <c r="C226" s="47" t="s">
        <v>85</v>
      </c>
      <c r="D226" s="66"/>
      <c r="E226" s="6"/>
      <c r="F226" s="6"/>
      <c r="G226" s="6"/>
      <c r="H226" s="6"/>
      <c r="I226" s="6"/>
      <c r="J226" s="6">
        <v>0</v>
      </c>
      <c r="K226" s="6"/>
      <c r="L226" s="6"/>
      <c r="M226" s="6" t="e">
        <f>D226-#REF!</f>
        <v>#REF!</v>
      </c>
      <c r="N226" s="6"/>
      <c r="O226" s="23">
        <f t="shared" si="9"/>
        <v>216</v>
      </c>
      <c r="AW226" s="33">
        <f>A226</f>
        <v>216</v>
      </c>
    </row>
    <row r="227" spans="1:49" ht="15">
      <c r="A227" s="49">
        <v>217</v>
      </c>
      <c r="B227" s="1"/>
      <c r="C227" s="51" t="s">
        <v>407</v>
      </c>
      <c r="D227" s="66">
        <v>-136684</v>
      </c>
      <c r="E227" s="6"/>
      <c r="F227" s="6"/>
      <c r="G227" s="6"/>
      <c r="H227" s="6">
        <v>35644</v>
      </c>
      <c r="I227" s="6"/>
      <c r="J227" s="6">
        <v>-101040</v>
      </c>
      <c r="K227" s="6"/>
      <c r="L227" s="6"/>
      <c r="M227" s="6" t="e">
        <f>D227-#REF!</f>
        <v>#REF!</v>
      </c>
      <c r="N227" s="6"/>
      <c r="O227" s="23">
        <f t="shared" si="9"/>
        <v>217</v>
      </c>
      <c r="AW227" s="33"/>
    </row>
    <row r="228" spans="1:49" ht="15">
      <c r="A228" s="49">
        <v>218</v>
      </c>
      <c r="B228" s="1" t="s">
        <v>86</v>
      </c>
      <c r="C228" s="47" t="s">
        <v>87</v>
      </c>
      <c r="D228" s="66"/>
      <c r="E228" s="6"/>
      <c r="F228" s="6"/>
      <c r="G228" s="6"/>
      <c r="H228" s="6"/>
      <c r="I228" s="6"/>
      <c r="J228" s="6">
        <v>0</v>
      </c>
      <c r="K228" s="6"/>
      <c r="L228" s="6"/>
      <c r="M228" s="6" t="e">
        <f>D228-#REF!</f>
        <v>#REF!</v>
      </c>
      <c r="N228" s="6"/>
      <c r="O228" s="23">
        <f t="shared" si="9"/>
        <v>218</v>
      </c>
      <c r="AW228" s="33">
        <f>A228</f>
        <v>218</v>
      </c>
    </row>
    <row r="229" spans="1:49" ht="15">
      <c r="A229" s="49">
        <v>219</v>
      </c>
      <c r="B229" s="1"/>
      <c r="C229" s="51" t="s">
        <v>322</v>
      </c>
      <c r="D229" s="66">
        <v>-3001700</v>
      </c>
      <c r="E229" s="6"/>
      <c r="F229" s="6"/>
      <c r="G229" s="6"/>
      <c r="H229" s="6">
        <v>943726</v>
      </c>
      <c r="I229" s="6"/>
      <c r="J229" s="6">
        <v>-2057974</v>
      </c>
      <c r="K229" s="6"/>
      <c r="L229" s="6"/>
      <c r="M229" s="6" t="e">
        <f>D229-#REF!</f>
        <v>#REF!</v>
      </c>
      <c r="N229" s="6"/>
      <c r="O229" s="23">
        <f t="shared" si="9"/>
        <v>219</v>
      </c>
      <c r="AW229" s="33"/>
    </row>
    <row r="230" spans="1:49" ht="15">
      <c r="A230" s="49">
        <v>220</v>
      </c>
      <c r="B230" s="1" t="s">
        <v>88</v>
      </c>
      <c r="C230" s="47" t="s">
        <v>89</v>
      </c>
      <c r="D230" s="66"/>
      <c r="E230" s="6"/>
      <c r="F230" s="6"/>
      <c r="G230" s="6"/>
      <c r="H230" s="6"/>
      <c r="I230" s="6"/>
      <c r="J230" s="6">
        <v>0</v>
      </c>
      <c r="K230" s="6"/>
      <c r="L230" s="6"/>
      <c r="M230" s="6" t="e">
        <f>D230-#REF!</f>
        <v>#REF!</v>
      </c>
      <c r="N230" s="6"/>
      <c r="O230" s="23">
        <f t="shared" si="9"/>
        <v>220</v>
      </c>
      <c r="AW230" s="33">
        <f>A230</f>
        <v>220</v>
      </c>
    </row>
    <row r="231" spans="1:49" ht="15">
      <c r="A231" s="49">
        <v>221</v>
      </c>
      <c r="B231" s="1"/>
      <c r="C231" s="47" t="s">
        <v>447</v>
      </c>
      <c r="D231" s="66">
        <v>118206</v>
      </c>
      <c r="E231" s="6"/>
      <c r="F231" s="6"/>
      <c r="G231" s="6"/>
      <c r="H231" s="6"/>
      <c r="I231" s="6"/>
      <c r="J231" s="6">
        <v>118206</v>
      </c>
      <c r="K231" s="6"/>
      <c r="L231" s="6"/>
      <c r="M231" s="6" t="e">
        <f>D231-#REF!</f>
        <v>#REF!</v>
      </c>
      <c r="N231" s="6"/>
      <c r="O231" s="23">
        <f t="shared" si="9"/>
        <v>221</v>
      </c>
      <c r="AW231" s="33"/>
    </row>
    <row r="232" spans="1:49" ht="15">
      <c r="A232" s="49">
        <v>222</v>
      </c>
      <c r="B232" s="1"/>
      <c r="C232" s="47" t="s">
        <v>448</v>
      </c>
      <c r="D232" s="66"/>
      <c r="E232" s="6"/>
      <c r="F232" s="6">
        <v>10000</v>
      </c>
      <c r="G232" s="6"/>
      <c r="H232" s="6"/>
      <c r="I232" s="6"/>
      <c r="J232" s="6">
        <v>10000</v>
      </c>
      <c r="K232" s="6"/>
      <c r="L232" s="6"/>
      <c r="M232" s="6" t="e">
        <f>D232-#REF!</f>
        <v>#REF!</v>
      </c>
      <c r="N232" s="6"/>
      <c r="O232" s="23">
        <f t="shared" si="9"/>
        <v>222</v>
      </c>
      <c r="AW232" s="33"/>
    </row>
    <row r="233" spans="1:49" ht="15">
      <c r="A233" s="49">
        <v>223</v>
      </c>
      <c r="B233" s="1"/>
      <c r="C233" s="51" t="s">
        <v>322</v>
      </c>
      <c r="D233" s="66">
        <v>-6623237</v>
      </c>
      <c r="E233" s="6"/>
      <c r="F233" s="6"/>
      <c r="G233" s="6"/>
      <c r="H233" s="6">
        <v>3136741</v>
      </c>
      <c r="I233" s="6"/>
      <c r="J233" s="6">
        <v>-3486496</v>
      </c>
      <c r="K233" s="6"/>
      <c r="L233" s="6"/>
      <c r="M233" s="6" t="e">
        <f>D233-#REF!</f>
        <v>#REF!</v>
      </c>
      <c r="N233" s="6"/>
      <c r="O233" s="23">
        <f t="shared" si="9"/>
        <v>223</v>
      </c>
      <c r="AW233" s="33"/>
    </row>
    <row r="234" spans="1:49" ht="15">
      <c r="A234" s="49">
        <v>224</v>
      </c>
      <c r="B234" s="1" t="s">
        <v>281</v>
      </c>
      <c r="C234" s="47" t="s">
        <v>287</v>
      </c>
      <c r="D234" s="66"/>
      <c r="E234" s="6"/>
      <c r="F234" s="6"/>
      <c r="G234" s="6"/>
      <c r="H234" s="6"/>
      <c r="I234" s="6"/>
      <c r="J234" s="6">
        <v>0</v>
      </c>
      <c r="K234" s="6"/>
      <c r="L234" s="6"/>
      <c r="M234" s="6" t="e">
        <f>D234-#REF!</f>
        <v>#REF!</v>
      </c>
      <c r="N234" s="6"/>
      <c r="O234" s="23">
        <f t="shared" si="9"/>
        <v>224</v>
      </c>
      <c r="AW234" s="33">
        <f aca="true" t="shared" si="10" ref="AW234:AW240">A234</f>
        <v>224</v>
      </c>
    </row>
    <row r="235" spans="1:49" ht="15">
      <c r="A235" s="49">
        <v>225</v>
      </c>
      <c r="B235" s="1"/>
      <c r="C235" s="51" t="s">
        <v>322</v>
      </c>
      <c r="D235" s="66">
        <v>-2031657</v>
      </c>
      <c r="E235" s="6"/>
      <c r="F235" s="6"/>
      <c r="G235" s="6"/>
      <c r="H235" s="6">
        <v>529790</v>
      </c>
      <c r="I235" s="6"/>
      <c r="J235" s="6">
        <v>-1501867</v>
      </c>
      <c r="K235" s="6"/>
      <c r="L235" s="6"/>
      <c r="M235" s="6" t="e">
        <f>D235-#REF!</f>
        <v>#REF!</v>
      </c>
      <c r="N235" s="6"/>
      <c r="O235" s="23">
        <f t="shared" si="9"/>
        <v>225</v>
      </c>
      <c r="AW235" s="33"/>
    </row>
    <row r="236" spans="1:49" ht="15">
      <c r="A236" s="49">
        <v>226</v>
      </c>
      <c r="B236" s="1"/>
      <c r="D236" s="93"/>
      <c r="E236" s="45"/>
      <c r="F236" s="45"/>
      <c r="G236" s="45"/>
      <c r="H236" s="45"/>
      <c r="I236" s="45"/>
      <c r="J236" s="6">
        <v>0</v>
      </c>
      <c r="K236" s="45"/>
      <c r="L236" s="45"/>
      <c r="M236" s="6" t="e">
        <f>D236-#REF!</f>
        <v>#REF!</v>
      </c>
      <c r="N236" s="45"/>
      <c r="O236" s="23">
        <f t="shared" si="9"/>
        <v>226</v>
      </c>
      <c r="AW236" s="33">
        <f t="shared" si="10"/>
        <v>226</v>
      </c>
    </row>
    <row r="237" spans="1:49" ht="15.75" thickBot="1">
      <c r="A237" s="49">
        <v>227</v>
      </c>
      <c r="B237" s="14"/>
      <c r="C237" s="59" t="s">
        <v>90</v>
      </c>
      <c r="D237" s="80">
        <v>-9634510</v>
      </c>
      <c r="E237" s="17">
        <v>0</v>
      </c>
      <c r="F237" s="17">
        <v>3770000</v>
      </c>
      <c r="G237" s="17">
        <v>20000000</v>
      </c>
      <c r="H237" s="17">
        <v>24277850</v>
      </c>
      <c r="I237" s="17">
        <v>0</v>
      </c>
      <c r="J237" s="17">
        <v>38413340</v>
      </c>
      <c r="K237" s="6"/>
      <c r="L237" s="17"/>
      <c r="M237" s="17" t="e">
        <f>SUM(M184:M236)</f>
        <v>#REF!</v>
      </c>
      <c r="N237" s="17">
        <f>SUM(N184:N236)</f>
        <v>0</v>
      </c>
      <c r="O237" s="23">
        <f t="shared" si="9"/>
        <v>227</v>
      </c>
      <c r="AW237" s="33">
        <f t="shared" si="10"/>
        <v>227</v>
      </c>
    </row>
    <row r="238" spans="1:49" ht="15.75" thickTop="1">
      <c r="A238" s="49">
        <v>228</v>
      </c>
      <c r="B238" s="5"/>
      <c r="C238" s="60"/>
      <c r="D238" s="6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23">
        <f t="shared" si="9"/>
        <v>228</v>
      </c>
      <c r="AW238" s="33">
        <f t="shared" si="10"/>
        <v>228</v>
      </c>
    </row>
    <row r="239" spans="1:49" ht="15">
      <c r="A239" s="49">
        <v>229</v>
      </c>
      <c r="B239" s="1" t="s">
        <v>91</v>
      </c>
      <c r="C239" s="47" t="s">
        <v>92</v>
      </c>
      <c r="D239" s="66"/>
      <c r="E239" s="6"/>
      <c r="F239" s="6"/>
      <c r="G239" s="6"/>
      <c r="H239" s="6"/>
      <c r="I239" s="6"/>
      <c r="J239" s="6"/>
      <c r="K239" s="6"/>
      <c r="L239" s="6"/>
      <c r="M239" s="6" t="e">
        <f>D239-#REF!</f>
        <v>#REF!</v>
      </c>
      <c r="N239" s="6"/>
      <c r="O239" s="23">
        <f t="shared" si="9"/>
        <v>229</v>
      </c>
      <c r="AW239" s="33">
        <f t="shared" si="10"/>
        <v>229</v>
      </c>
    </row>
    <row r="240" spans="1:49" ht="15">
      <c r="A240" s="49">
        <v>230</v>
      </c>
      <c r="B240" s="1"/>
      <c r="C240" s="47" t="s">
        <v>335</v>
      </c>
      <c r="D240" s="66"/>
      <c r="E240" s="6"/>
      <c r="F240" s="6"/>
      <c r="G240" s="6"/>
      <c r="H240" s="6">
        <v>4000000</v>
      </c>
      <c r="I240" s="6"/>
      <c r="J240" s="6">
        <v>4000000</v>
      </c>
      <c r="K240" s="6"/>
      <c r="L240" s="6"/>
      <c r="M240" s="6" t="e">
        <f>D240-#REF!</f>
        <v>#REF!</v>
      </c>
      <c r="N240" s="6"/>
      <c r="O240" s="23">
        <f t="shared" si="9"/>
        <v>230</v>
      </c>
      <c r="AW240" s="33">
        <f t="shared" si="10"/>
        <v>230</v>
      </c>
    </row>
    <row r="241" spans="1:49" ht="15">
      <c r="A241" s="49">
        <v>231</v>
      </c>
      <c r="B241" s="1"/>
      <c r="C241" s="47" t="s">
        <v>414</v>
      </c>
      <c r="D241" s="66">
        <v>-75000</v>
      </c>
      <c r="E241" s="6"/>
      <c r="F241" s="6"/>
      <c r="G241" s="6"/>
      <c r="H241" s="6"/>
      <c r="I241" s="6"/>
      <c r="J241" s="6">
        <v>-75000</v>
      </c>
      <c r="K241" s="81"/>
      <c r="L241" s="6"/>
      <c r="M241" s="81" t="e">
        <f>D241-#REF!</f>
        <v>#REF!</v>
      </c>
      <c r="N241" s="81"/>
      <c r="O241" s="23">
        <f t="shared" si="9"/>
        <v>231</v>
      </c>
      <c r="AW241" s="33"/>
    </row>
    <row r="242" spans="1:49" ht="15">
      <c r="A242" s="49">
        <v>232</v>
      </c>
      <c r="B242" s="1"/>
      <c r="C242" s="51" t="s">
        <v>336</v>
      </c>
      <c r="D242" s="66">
        <v>-20056936</v>
      </c>
      <c r="E242" s="6"/>
      <c r="F242" s="6"/>
      <c r="G242" s="6"/>
      <c r="H242" s="6">
        <v>5222150</v>
      </c>
      <c r="I242" s="6"/>
      <c r="J242" s="6">
        <v>-14834786</v>
      </c>
      <c r="K242" s="6"/>
      <c r="L242" s="6"/>
      <c r="M242" s="6" t="e">
        <f>D242-#REF!</f>
        <v>#REF!</v>
      </c>
      <c r="N242" s="6"/>
      <c r="O242" s="23">
        <f t="shared" si="9"/>
        <v>232</v>
      </c>
      <c r="AW242" s="33"/>
    </row>
    <row r="243" spans="1:49" ht="15">
      <c r="A243" s="49">
        <v>233</v>
      </c>
      <c r="B243" s="1"/>
      <c r="D243" s="93"/>
      <c r="E243" s="45"/>
      <c r="F243" s="45"/>
      <c r="G243" s="45"/>
      <c r="H243" s="45"/>
      <c r="I243" s="45"/>
      <c r="J243" s="6">
        <v>0</v>
      </c>
      <c r="K243" s="45"/>
      <c r="L243" s="45"/>
      <c r="M243" s="6" t="e">
        <f>D243-#REF!</f>
        <v>#REF!</v>
      </c>
      <c r="N243" s="45"/>
      <c r="O243" s="23">
        <f t="shared" si="9"/>
        <v>233</v>
      </c>
      <c r="AW243" s="33">
        <f aca="true" t="shared" si="11" ref="AW243:AW256">A243</f>
        <v>233</v>
      </c>
    </row>
    <row r="244" spans="1:49" ht="15.75" thickBot="1">
      <c r="A244" s="49">
        <v>234</v>
      </c>
      <c r="B244" s="14"/>
      <c r="C244" s="59" t="s">
        <v>93</v>
      </c>
      <c r="D244" s="80">
        <v>-20131936</v>
      </c>
      <c r="E244" s="17">
        <v>0</v>
      </c>
      <c r="F244" s="17">
        <v>0</v>
      </c>
      <c r="G244" s="17">
        <v>0</v>
      </c>
      <c r="H244" s="17">
        <v>9222150</v>
      </c>
      <c r="I244" s="17">
        <v>0</v>
      </c>
      <c r="J244" s="17">
        <v>-10909786</v>
      </c>
      <c r="K244" s="6"/>
      <c r="L244" s="17"/>
      <c r="M244" s="17" t="e">
        <f>SUM(M239:M243)</f>
        <v>#REF!</v>
      </c>
      <c r="N244" s="17">
        <f>SUM(N239:N243)</f>
        <v>0</v>
      </c>
      <c r="O244" s="23">
        <f t="shared" si="9"/>
        <v>234</v>
      </c>
      <c r="AW244" s="33">
        <f t="shared" si="11"/>
        <v>234</v>
      </c>
    </row>
    <row r="245" spans="1:49" ht="15.75" thickTop="1">
      <c r="A245" s="49">
        <v>235</v>
      </c>
      <c r="B245" s="5"/>
      <c r="C245" s="60"/>
      <c r="D245" s="6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23">
        <f t="shared" si="9"/>
        <v>235</v>
      </c>
      <c r="AW245" s="33">
        <f t="shared" si="11"/>
        <v>235</v>
      </c>
    </row>
    <row r="246" spans="1:49" ht="15">
      <c r="A246" s="49">
        <v>236</v>
      </c>
      <c r="B246" s="1" t="s">
        <v>94</v>
      </c>
      <c r="C246" s="47" t="s">
        <v>95</v>
      </c>
      <c r="D246" s="66"/>
      <c r="E246" s="6"/>
      <c r="F246" s="6"/>
      <c r="G246" s="6"/>
      <c r="H246" s="6"/>
      <c r="I246" s="6"/>
      <c r="J246" s="6">
        <v>0</v>
      </c>
      <c r="K246" s="6"/>
      <c r="L246" s="6"/>
      <c r="M246" s="6" t="e">
        <f>D246-#REF!</f>
        <v>#REF!</v>
      </c>
      <c r="N246" s="6"/>
      <c r="O246" s="23">
        <f t="shared" si="9"/>
        <v>236</v>
      </c>
      <c r="AW246" s="33">
        <f t="shared" si="11"/>
        <v>236</v>
      </c>
    </row>
    <row r="247" spans="1:49" ht="15">
      <c r="A247" s="49">
        <v>237</v>
      </c>
      <c r="B247" s="1"/>
      <c r="C247" s="51" t="s">
        <v>336</v>
      </c>
      <c r="D247" s="66">
        <v>-566255</v>
      </c>
      <c r="E247" s="6"/>
      <c r="F247" s="6"/>
      <c r="G247" s="6"/>
      <c r="H247" s="6"/>
      <c r="I247" s="6"/>
      <c r="J247" s="6">
        <v>-566255</v>
      </c>
      <c r="K247" s="6"/>
      <c r="L247" s="6"/>
      <c r="M247" s="6" t="e">
        <f>D247-#REF!</f>
        <v>#REF!</v>
      </c>
      <c r="N247" s="6"/>
      <c r="O247" s="23">
        <f t="shared" si="9"/>
        <v>237</v>
      </c>
      <c r="AW247" s="33"/>
    </row>
    <row r="248" spans="1:49" ht="15">
      <c r="A248" s="49">
        <v>238</v>
      </c>
      <c r="B248" s="1"/>
      <c r="D248" s="93"/>
      <c r="E248" s="45"/>
      <c r="F248" s="45"/>
      <c r="G248" s="45"/>
      <c r="H248" s="45"/>
      <c r="I248" s="45"/>
      <c r="J248" s="6">
        <v>0</v>
      </c>
      <c r="K248" s="45"/>
      <c r="L248" s="45"/>
      <c r="M248" s="6" t="e">
        <f>D248-#REF!</f>
        <v>#REF!</v>
      </c>
      <c r="N248" s="45"/>
      <c r="O248" s="23">
        <f t="shared" si="9"/>
        <v>238</v>
      </c>
      <c r="AW248" s="33">
        <f t="shared" si="11"/>
        <v>238</v>
      </c>
    </row>
    <row r="249" spans="1:49" ht="15.75" thickBot="1">
      <c r="A249" s="49">
        <v>239</v>
      </c>
      <c r="B249" s="14"/>
      <c r="C249" s="59" t="s">
        <v>96</v>
      </c>
      <c r="D249" s="80">
        <v>-566255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-566255</v>
      </c>
      <c r="K249" s="6"/>
      <c r="L249" s="17"/>
      <c r="M249" s="17" t="e">
        <f>SUM(M246:M248)</f>
        <v>#REF!</v>
      </c>
      <c r="N249" s="17">
        <f>SUM(N246:N248)</f>
        <v>0</v>
      </c>
      <c r="O249" s="23">
        <f t="shared" si="9"/>
        <v>239</v>
      </c>
      <c r="AW249" s="33">
        <f t="shared" si="11"/>
        <v>239</v>
      </c>
    </row>
    <row r="250" spans="1:49" ht="15.75" thickTop="1">
      <c r="A250" s="49">
        <v>240</v>
      </c>
      <c r="B250" s="5"/>
      <c r="C250" s="60"/>
      <c r="D250" s="6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23">
        <f t="shared" si="9"/>
        <v>240</v>
      </c>
      <c r="AW250" s="33">
        <f t="shared" si="11"/>
        <v>240</v>
      </c>
    </row>
    <row r="251" spans="1:49" ht="15">
      <c r="A251" s="49">
        <v>241</v>
      </c>
      <c r="B251" s="1" t="s">
        <v>97</v>
      </c>
      <c r="C251" s="47" t="s">
        <v>98</v>
      </c>
      <c r="D251" s="66"/>
      <c r="E251" s="6"/>
      <c r="F251" s="6"/>
      <c r="G251" s="6"/>
      <c r="H251" s="6"/>
      <c r="I251" s="6"/>
      <c r="J251" s="6">
        <v>0</v>
      </c>
      <c r="K251" s="6"/>
      <c r="L251" s="6"/>
      <c r="M251" s="6" t="e">
        <f>D251-#REF!</f>
        <v>#REF!</v>
      </c>
      <c r="N251" s="6"/>
      <c r="O251" s="23">
        <f t="shared" si="9"/>
        <v>241</v>
      </c>
      <c r="AW251" s="33">
        <f t="shared" si="11"/>
        <v>241</v>
      </c>
    </row>
    <row r="252" spans="1:49" ht="15">
      <c r="A252" s="49">
        <v>242</v>
      </c>
      <c r="B252" s="1"/>
      <c r="C252" s="47" t="s">
        <v>336</v>
      </c>
      <c r="D252" s="66">
        <v>-1156834</v>
      </c>
      <c r="E252" s="6"/>
      <c r="F252" s="6"/>
      <c r="G252" s="6"/>
      <c r="H252" s="6"/>
      <c r="I252" s="6"/>
      <c r="J252" s="6">
        <v>-1156834</v>
      </c>
      <c r="K252" s="81"/>
      <c r="L252" s="6"/>
      <c r="M252" s="81" t="e">
        <f>D252-#REF!</f>
        <v>#REF!</v>
      </c>
      <c r="N252" s="81"/>
      <c r="O252" s="23">
        <f t="shared" si="9"/>
        <v>242</v>
      </c>
      <c r="AW252" s="33"/>
    </row>
    <row r="253" spans="1:49" ht="15">
      <c r="A253" s="49">
        <v>243</v>
      </c>
      <c r="B253" s="1"/>
      <c r="D253" s="93"/>
      <c r="E253" s="45"/>
      <c r="F253" s="45"/>
      <c r="G253" s="45"/>
      <c r="H253" s="45"/>
      <c r="I253" s="45"/>
      <c r="J253" s="6">
        <v>0</v>
      </c>
      <c r="K253" s="6"/>
      <c r="L253" s="45"/>
      <c r="M253" s="6" t="e">
        <f>D253-#REF!</f>
        <v>#REF!</v>
      </c>
      <c r="N253" s="45"/>
      <c r="O253" s="23">
        <f t="shared" si="9"/>
        <v>243</v>
      </c>
      <c r="AW253" s="33">
        <f t="shared" si="11"/>
        <v>243</v>
      </c>
    </row>
    <row r="254" spans="1:49" ht="15.75" thickBot="1">
      <c r="A254" s="49">
        <v>244</v>
      </c>
      <c r="B254" s="14"/>
      <c r="C254" s="59" t="s">
        <v>99</v>
      </c>
      <c r="D254" s="80">
        <v>-1156834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-1156834</v>
      </c>
      <c r="K254" s="6"/>
      <c r="L254" s="17"/>
      <c r="M254" s="17" t="e">
        <f>SUM(M251:M253)</f>
        <v>#REF!</v>
      </c>
      <c r="N254" s="17">
        <f>SUM(N251:N253)</f>
        <v>0</v>
      </c>
      <c r="O254" s="23">
        <f t="shared" si="9"/>
        <v>244</v>
      </c>
      <c r="AW254" s="33">
        <f t="shared" si="11"/>
        <v>244</v>
      </c>
    </row>
    <row r="255" spans="1:49" ht="15.75" thickTop="1">
      <c r="A255" s="49">
        <v>245</v>
      </c>
      <c r="B255" s="5"/>
      <c r="C255" s="60"/>
      <c r="D255" s="6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23">
        <f t="shared" si="9"/>
        <v>245</v>
      </c>
      <c r="AW255" s="33">
        <f t="shared" si="11"/>
        <v>245</v>
      </c>
    </row>
    <row r="256" spans="1:49" ht="15">
      <c r="A256" s="49">
        <v>246</v>
      </c>
      <c r="B256" s="1" t="s">
        <v>100</v>
      </c>
      <c r="C256" s="47" t="s">
        <v>101</v>
      </c>
      <c r="D256" s="66"/>
      <c r="E256" s="6"/>
      <c r="F256" s="6"/>
      <c r="G256" s="6"/>
      <c r="H256" s="6"/>
      <c r="I256" s="6"/>
      <c r="J256" s="6">
        <v>0</v>
      </c>
      <c r="K256" s="6"/>
      <c r="L256" s="6"/>
      <c r="M256" s="6" t="e">
        <f>D256-#REF!</f>
        <v>#REF!</v>
      </c>
      <c r="N256" s="6"/>
      <c r="O256" s="23">
        <f aca="true" t="shared" si="12" ref="O256:O298">A256</f>
        <v>246</v>
      </c>
      <c r="AW256" s="33">
        <f t="shared" si="11"/>
        <v>246</v>
      </c>
    </row>
    <row r="257" spans="1:49" ht="15">
      <c r="A257" s="49">
        <v>247</v>
      </c>
      <c r="B257" s="1"/>
      <c r="C257" s="50" t="s">
        <v>365</v>
      </c>
      <c r="D257" s="66"/>
      <c r="E257" s="6"/>
      <c r="F257" s="6"/>
      <c r="G257" s="6"/>
      <c r="H257" s="6"/>
      <c r="I257" s="6"/>
      <c r="J257" s="6">
        <v>0</v>
      </c>
      <c r="K257" s="6"/>
      <c r="L257" s="6"/>
      <c r="M257" s="6" t="e">
        <f>D257-#REF!</f>
        <v>#REF!</v>
      </c>
      <c r="N257" s="6"/>
      <c r="O257" s="23">
        <f t="shared" si="12"/>
        <v>247</v>
      </c>
      <c r="AW257" s="33"/>
    </row>
    <row r="258" spans="1:49" ht="15">
      <c r="A258" s="49">
        <v>248</v>
      </c>
      <c r="B258" s="1"/>
      <c r="C258" s="51" t="s">
        <v>322</v>
      </c>
      <c r="D258" s="66">
        <v>-257606</v>
      </c>
      <c r="E258" s="6"/>
      <c r="F258" s="6"/>
      <c r="G258" s="6"/>
      <c r="H258" s="6"/>
      <c r="I258" s="6"/>
      <c r="J258" s="6">
        <v>-257606</v>
      </c>
      <c r="K258" s="6"/>
      <c r="L258" s="6"/>
      <c r="M258" s="6" t="e">
        <f>D258-#REF!</f>
        <v>#REF!</v>
      </c>
      <c r="N258" s="6"/>
      <c r="O258" s="23">
        <f t="shared" si="12"/>
        <v>248</v>
      </c>
      <c r="AW258" s="33"/>
    </row>
    <row r="259" spans="1:49" ht="15">
      <c r="A259" s="49">
        <v>249</v>
      </c>
      <c r="B259" s="1"/>
      <c r="D259" s="93"/>
      <c r="E259" s="45"/>
      <c r="F259" s="45"/>
      <c r="G259" s="45"/>
      <c r="H259" s="45"/>
      <c r="I259" s="45"/>
      <c r="J259" s="6">
        <v>0</v>
      </c>
      <c r="K259" s="6"/>
      <c r="L259" s="45"/>
      <c r="M259" s="6" t="e">
        <f>D259-#REF!</f>
        <v>#REF!</v>
      </c>
      <c r="N259" s="45"/>
      <c r="O259" s="23">
        <f t="shared" si="12"/>
        <v>249</v>
      </c>
      <c r="AW259" s="33">
        <f>A259</f>
        <v>249</v>
      </c>
    </row>
    <row r="260" spans="1:49" ht="15.75" thickBot="1">
      <c r="A260" s="49">
        <v>250</v>
      </c>
      <c r="B260" s="14"/>
      <c r="C260" s="59" t="s">
        <v>102</v>
      </c>
      <c r="D260" s="80">
        <v>-257606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-257606</v>
      </c>
      <c r="K260" s="6"/>
      <c r="L260" s="17"/>
      <c r="M260" s="17" t="e">
        <f>SUM(M256:M259)</f>
        <v>#REF!</v>
      </c>
      <c r="N260" s="17">
        <f>SUM(N256:N259)</f>
        <v>0</v>
      </c>
      <c r="O260" s="23">
        <f t="shared" si="12"/>
        <v>250</v>
      </c>
      <c r="AW260" s="33">
        <f>A260</f>
        <v>250</v>
      </c>
    </row>
    <row r="261" spans="1:49" ht="15.75" thickTop="1">
      <c r="A261" s="49">
        <v>251</v>
      </c>
      <c r="B261" s="5"/>
      <c r="C261" s="60"/>
      <c r="D261" s="6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23">
        <f t="shared" si="12"/>
        <v>251</v>
      </c>
      <c r="AW261" s="33">
        <f>A261</f>
        <v>251</v>
      </c>
    </row>
    <row r="262" spans="1:49" ht="15">
      <c r="A262" s="49">
        <v>252</v>
      </c>
      <c r="B262" s="1" t="s">
        <v>103</v>
      </c>
      <c r="C262" s="47" t="s">
        <v>104</v>
      </c>
      <c r="D262" s="66"/>
      <c r="E262" s="6"/>
      <c r="F262" s="6"/>
      <c r="G262" s="6"/>
      <c r="H262" s="6"/>
      <c r="I262" s="6"/>
      <c r="J262" s="6">
        <v>0</v>
      </c>
      <c r="K262" s="6"/>
      <c r="L262" s="6"/>
      <c r="M262" s="6" t="e">
        <f>D262-#REF!</f>
        <v>#REF!</v>
      </c>
      <c r="N262" s="6"/>
      <c r="O262" s="23">
        <f t="shared" si="12"/>
        <v>252</v>
      </c>
      <c r="AW262" s="33">
        <f>A262</f>
        <v>252</v>
      </c>
    </row>
    <row r="263" spans="1:49" ht="15">
      <c r="A263" s="49">
        <v>253</v>
      </c>
      <c r="B263" s="1"/>
      <c r="C263" s="51" t="s">
        <v>336</v>
      </c>
      <c r="D263" s="66">
        <v>-464059</v>
      </c>
      <c r="E263" s="6"/>
      <c r="F263" s="6"/>
      <c r="G263" s="6"/>
      <c r="H263" s="6"/>
      <c r="I263" s="6"/>
      <c r="J263" s="6">
        <v>-464059</v>
      </c>
      <c r="K263" s="6"/>
      <c r="L263" s="6"/>
      <c r="M263" s="6" t="e">
        <f>D263-#REF!</f>
        <v>#REF!</v>
      </c>
      <c r="N263" s="6"/>
      <c r="O263" s="23">
        <f t="shared" si="12"/>
        <v>253</v>
      </c>
      <c r="AW263" s="33"/>
    </row>
    <row r="264" spans="1:49" ht="15">
      <c r="A264" s="49">
        <v>254</v>
      </c>
      <c r="B264" s="1"/>
      <c r="D264" s="93"/>
      <c r="E264" s="45"/>
      <c r="F264" s="45"/>
      <c r="G264" s="45"/>
      <c r="H264" s="45"/>
      <c r="I264" s="45"/>
      <c r="J264" s="6">
        <v>0</v>
      </c>
      <c r="K264" s="6"/>
      <c r="L264" s="45"/>
      <c r="M264" s="6" t="e">
        <f>D264-#REF!</f>
        <v>#REF!</v>
      </c>
      <c r="N264" s="45"/>
      <c r="O264" s="23">
        <f t="shared" si="12"/>
        <v>254</v>
      </c>
      <c r="AW264" s="33">
        <f aca="true" t="shared" si="13" ref="AW264:AW269">A264</f>
        <v>254</v>
      </c>
    </row>
    <row r="265" spans="1:49" ht="15.75" thickBot="1">
      <c r="A265" s="49">
        <v>255</v>
      </c>
      <c r="B265" s="14"/>
      <c r="C265" s="59" t="s">
        <v>105</v>
      </c>
      <c r="D265" s="80">
        <v>-464059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-464059</v>
      </c>
      <c r="K265" s="6"/>
      <c r="L265" s="17"/>
      <c r="M265" s="17" t="e">
        <f>SUM(M262:M264)</f>
        <v>#REF!</v>
      </c>
      <c r="N265" s="17">
        <f>SUM(N262:N264)</f>
        <v>0</v>
      </c>
      <c r="O265" s="23">
        <f t="shared" si="12"/>
        <v>255</v>
      </c>
      <c r="AW265" s="33">
        <f t="shared" si="13"/>
        <v>255</v>
      </c>
    </row>
    <row r="266" spans="1:49" ht="15.75" thickTop="1">
      <c r="A266" s="49">
        <v>256</v>
      </c>
      <c r="B266" s="5"/>
      <c r="C266" s="60"/>
      <c r="D266" s="6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23">
        <f t="shared" si="12"/>
        <v>256</v>
      </c>
      <c r="AW266" s="33">
        <f t="shared" si="13"/>
        <v>256</v>
      </c>
    </row>
    <row r="267" spans="1:49" ht="15">
      <c r="A267" s="49">
        <v>257</v>
      </c>
      <c r="B267" s="1" t="s">
        <v>106</v>
      </c>
      <c r="C267" s="47" t="s">
        <v>107</v>
      </c>
      <c r="D267" s="66"/>
      <c r="E267" s="6"/>
      <c r="F267" s="6"/>
      <c r="G267" s="6"/>
      <c r="H267" s="6"/>
      <c r="I267" s="6"/>
      <c r="J267" s="6">
        <v>0</v>
      </c>
      <c r="K267" s="6"/>
      <c r="L267" s="6"/>
      <c r="M267" s="6" t="e">
        <f>D267-#REF!</f>
        <v>#REF!</v>
      </c>
      <c r="N267" s="6"/>
      <c r="O267" s="23">
        <f t="shared" si="12"/>
        <v>257</v>
      </c>
      <c r="AW267" s="33">
        <f t="shared" si="13"/>
        <v>257</v>
      </c>
    </row>
    <row r="268" spans="1:49" ht="15">
      <c r="A268" s="49">
        <v>258</v>
      </c>
      <c r="B268" s="1"/>
      <c r="C268" s="47" t="s">
        <v>495</v>
      </c>
      <c r="D268" s="66">
        <v>18181696</v>
      </c>
      <c r="E268" s="6">
        <v>8466386</v>
      </c>
      <c r="F268" s="6"/>
      <c r="G268" s="6"/>
      <c r="H268" s="6"/>
      <c r="I268" s="6"/>
      <c r="J268" s="6">
        <v>26648082</v>
      </c>
      <c r="K268" s="6"/>
      <c r="L268" s="6"/>
      <c r="M268" s="6" t="e">
        <f>D268-#REF!</f>
        <v>#REF!</v>
      </c>
      <c r="N268" s="6">
        <f>14822800+3062892-10000-3786367+3538872-10000000+905000+33189</f>
        <v>8566386</v>
      </c>
      <c r="O268" s="23">
        <f t="shared" si="12"/>
        <v>258</v>
      </c>
      <c r="AW268" s="33">
        <f t="shared" si="13"/>
        <v>258</v>
      </c>
    </row>
    <row r="269" spans="1:49" ht="15">
      <c r="A269" s="49">
        <v>259</v>
      </c>
      <c r="B269" s="1"/>
      <c r="C269" s="47" t="s">
        <v>501</v>
      </c>
      <c r="D269" s="66">
        <v>22500000</v>
      </c>
      <c r="E269" s="6"/>
      <c r="F269" s="6"/>
      <c r="G269" s="6"/>
      <c r="H269" s="6"/>
      <c r="I269" s="6"/>
      <c r="J269" s="6">
        <v>22500000</v>
      </c>
      <c r="K269" s="6"/>
      <c r="L269" s="6"/>
      <c r="M269" s="6" t="e">
        <f>D269-#REF!</f>
        <v>#REF!</v>
      </c>
      <c r="N269" s="6"/>
      <c r="O269" s="23">
        <f t="shared" si="12"/>
        <v>259</v>
      </c>
      <c r="AW269" s="33">
        <f t="shared" si="13"/>
        <v>259</v>
      </c>
    </row>
    <row r="270" spans="1:49" ht="15">
      <c r="A270" s="49">
        <v>260</v>
      </c>
      <c r="B270" s="1"/>
      <c r="C270" s="47" t="s">
        <v>337</v>
      </c>
      <c r="D270" s="66">
        <v>14136386</v>
      </c>
      <c r="E270" s="6"/>
      <c r="F270" s="6"/>
      <c r="G270" s="6"/>
      <c r="H270" s="6"/>
      <c r="I270" s="6"/>
      <c r="J270" s="6">
        <v>14136386</v>
      </c>
      <c r="K270" s="81"/>
      <c r="L270" s="6"/>
      <c r="M270" s="81" t="e">
        <f>D270-#REF!</f>
        <v>#REF!</v>
      </c>
      <c r="N270" s="81"/>
      <c r="O270" s="23">
        <f t="shared" si="12"/>
        <v>260</v>
      </c>
      <c r="AW270" s="33"/>
    </row>
    <row r="271" spans="1:49" ht="15">
      <c r="A271" s="49">
        <v>261</v>
      </c>
      <c r="B271" s="1"/>
      <c r="C271" s="47" t="s">
        <v>338</v>
      </c>
      <c r="D271" s="66">
        <v>1600000</v>
      </c>
      <c r="E271" s="6"/>
      <c r="F271" s="6"/>
      <c r="G271" s="6"/>
      <c r="H271" s="6"/>
      <c r="I271" s="6"/>
      <c r="J271" s="6">
        <v>1600000</v>
      </c>
      <c r="K271" s="6"/>
      <c r="L271" s="6"/>
      <c r="M271" s="6" t="e">
        <f>D271-#REF!</f>
        <v>#REF!</v>
      </c>
      <c r="N271" s="6"/>
      <c r="O271" s="23">
        <f t="shared" si="12"/>
        <v>261</v>
      </c>
      <c r="AW271" s="33">
        <f>A271</f>
        <v>261</v>
      </c>
    </row>
    <row r="272" spans="1:49" ht="15">
      <c r="A272" s="49">
        <v>262</v>
      </c>
      <c r="B272" s="1"/>
      <c r="C272" s="47" t="s">
        <v>502</v>
      </c>
      <c r="D272" s="66">
        <v>1675000</v>
      </c>
      <c r="E272" s="6"/>
      <c r="F272" s="6"/>
      <c r="G272" s="6"/>
      <c r="H272" s="6"/>
      <c r="I272" s="6"/>
      <c r="J272" s="6">
        <v>1675000</v>
      </c>
      <c r="K272" s="6"/>
      <c r="L272" s="6"/>
      <c r="M272" s="6" t="e">
        <f>D272-#REF!</f>
        <v>#REF!</v>
      </c>
      <c r="N272" s="6"/>
      <c r="O272" s="23">
        <f t="shared" si="12"/>
        <v>262</v>
      </c>
      <c r="AW272" s="33"/>
    </row>
    <row r="273" spans="1:49" ht="15">
      <c r="A273" s="49">
        <v>263</v>
      </c>
      <c r="B273" s="1"/>
      <c r="C273" s="47" t="s">
        <v>503</v>
      </c>
      <c r="D273" s="66">
        <v>7233065</v>
      </c>
      <c r="E273" s="6"/>
      <c r="F273" s="6"/>
      <c r="G273" s="6"/>
      <c r="H273" s="6"/>
      <c r="I273" s="6"/>
      <c r="J273" s="6">
        <v>7233065</v>
      </c>
      <c r="K273" s="6"/>
      <c r="L273" s="6"/>
      <c r="M273" s="6" t="e">
        <f>D273-#REF!</f>
        <v>#REF!</v>
      </c>
      <c r="N273" s="6"/>
      <c r="O273" s="23">
        <f t="shared" si="12"/>
        <v>263</v>
      </c>
      <c r="AW273" s="33"/>
    </row>
    <row r="274" spans="1:49" ht="15">
      <c r="A274" s="49">
        <v>264</v>
      </c>
      <c r="B274" s="1"/>
      <c r="C274" s="47" t="s">
        <v>322</v>
      </c>
      <c r="D274" s="66"/>
      <c r="E274" s="6"/>
      <c r="F274" s="6"/>
      <c r="G274" s="6"/>
      <c r="H274" s="6"/>
      <c r="I274" s="6"/>
      <c r="J274" s="6">
        <v>0</v>
      </c>
      <c r="K274" s="6"/>
      <c r="L274" s="6"/>
      <c r="M274" s="6" t="e">
        <f>D274-#REF!</f>
        <v>#REF!</v>
      </c>
      <c r="N274" s="6"/>
      <c r="O274" s="23">
        <f t="shared" si="12"/>
        <v>264</v>
      </c>
      <c r="AW274" s="33"/>
    </row>
    <row r="275" spans="1:49" ht="15">
      <c r="A275" s="49">
        <v>265</v>
      </c>
      <c r="B275" s="1"/>
      <c r="C275" s="47" t="s">
        <v>339</v>
      </c>
      <c r="D275" s="66">
        <v>210000</v>
      </c>
      <c r="E275" s="6"/>
      <c r="F275" s="6"/>
      <c r="G275" s="6"/>
      <c r="H275" s="6"/>
      <c r="I275" s="6"/>
      <c r="J275" s="6">
        <v>210000</v>
      </c>
      <c r="K275" s="6"/>
      <c r="L275" s="6"/>
      <c r="M275" s="6" t="e">
        <f>D275-#REF!</f>
        <v>#REF!</v>
      </c>
      <c r="N275" s="6"/>
      <c r="O275" s="23">
        <f t="shared" si="12"/>
        <v>265</v>
      </c>
      <c r="AW275" s="33"/>
    </row>
    <row r="276" spans="1:49" ht="15">
      <c r="A276" s="49">
        <v>266</v>
      </c>
      <c r="B276" s="1"/>
      <c r="C276" s="47" t="s">
        <v>463</v>
      </c>
      <c r="D276" s="66"/>
      <c r="E276" s="6"/>
      <c r="F276" s="6"/>
      <c r="G276" s="6"/>
      <c r="H276" s="6"/>
      <c r="I276" s="6"/>
      <c r="J276" s="6">
        <v>0</v>
      </c>
      <c r="K276" s="6"/>
      <c r="L276" s="6"/>
      <c r="M276" s="6" t="e">
        <f>D276-#REF!</f>
        <v>#REF!</v>
      </c>
      <c r="N276" s="6"/>
      <c r="O276" s="23">
        <f t="shared" si="12"/>
        <v>266</v>
      </c>
      <c r="AW276" s="33"/>
    </row>
    <row r="277" spans="1:49" ht="15">
      <c r="A277" s="49">
        <v>267</v>
      </c>
      <c r="B277" s="1"/>
      <c r="C277" s="47" t="s">
        <v>464</v>
      </c>
      <c r="D277" s="66"/>
      <c r="E277" s="6"/>
      <c r="F277" s="6"/>
      <c r="G277" s="6"/>
      <c r="H277" s="6"/>
      <c r="I277" s="6"/>
      <c r="J277" s="6">
        <v>0</v>
      </c>
      <c r="K277" s="6"/>
      <c r="L277" s="6"/>
      <c r="M277" s="6" t="e">
        <f>D277-#REF!</f>
        <v>#REF!</v>
      </c>
      <c r="N277" s="6"/>
      <c r="O277" s="23">
        <f t="shared" si="12"/>
        <v>267</v>
      </c>
      <c r="AW277" s="33"/>
    </row>
    <row r="278" spans="1:49" ht="15">
      <c r="A278" s="49">
        <v>268</v>
      </c>
      <c r="B278" s="1"/>
      <c r="C278" s="47" t="s">
        <v>465</v>
      </c>
      <c r="D278" s="66"/>
      <c r="E278" s="6"/>
      <c r="F278" s="6"/>
      <c r="G278" s="6"/>
      <c r="H278" s="6"/>
      <c r="I278" s="6"/>
      <c r="J278" s="6">
        <v>0</v>
      </c>
      <c r="K278" s="6"/>
      <c r="L278" s="6"/>
      <c r="M278" s="6" t="e">
        <f>D278-#REF!</f>
        <v>#REF!</v>
      </c>
      <c r="N278" s="6"/>
      <c r="O278" s="23">
        <f t="shared" si="12"/>
        <v>268</v>
      </c>
      <c r="AW278" s="33"/>
    </row>
    <row r="279" spans="1:49" ht="15">
      <c r="A279" s="49">
        <v>269</v>
      </c>
      <c r="B279" s="1"/>
      <c r="C279" s="47" t="s">
        <v>466</v>
      </c>
      <c r="D279" s="66"/>
      <c r="E279" s="6"/>
      <c r="F279" s="6"/>
      <c r="G279" s="6"/>
      <c r="H279" s="6"/>
      <c r="I279" s="6"/>
      <c r="J279" s="6">
        <v>0</v>
      </c>
      <c r="K279" s="6"/>
      <c r="L279" s="6"/>
      <c r="M279" s="6" t="e">
        <f>D279-#REF!</f>
        <v>#REF!</v>
      </c>
      <c r="N279" s="6"/>
      <c r="O279" s="23">
        <f t="shared" si="12"/>
        <v>269</v>
      </c>
      <c r="AW279" s="33"/>
    </row>
    <row r="280" spans="1:49" ht="15">
      <c r="A280" s="49">
        <v>270</v>
      </c>
      <c r="B280" s="1"/>
      <c r="C280" s="47" t="s">
        <v>504</v>
      </c>
      <c r="D280" s="66">
        <v>3259778</v>
      </c>
      <c r="E280" s="6"/>
      <c r="F280" s="6"/>
      <c r="G280" s="6"/>
      <c r="H280" s="6"/>
      <c r="I280" s="6"/>
      <c r="J280" s="6">
        <v>3259778</v>
      </c>
      <c r="K280" s="6"/>
      <c r="L280" s="6"/>
      <c r="M280" s="6" t="e">
        <f>D280-#REF!</f>
        <v>#REF!</v>
      </c>
      <c r="N280" s="6"/>
      <c r="O280" s="23">
        <f t="shared" si="12"/>
        <v>270</v>
      </c>
      <c r="AW280" s="33"/>
    </row>
    <row r="281" spans="1:49" ht="15">
      <c r="A281" s="49">
        <v>271</v>
      </c>
      <c r="B281" s="1"/>
      <c r="C281" s="47" t="s">
        <v>505</v>
      </c>
      <c r="D281" s="66">
        <v>4748000</v>
      </c>
      <c r="E281" s="6"/>
      <c r="F281" s="6"/>
      <c r="G281" s="6"/>
      <c r="H281" s="6"/>
      <c r="I281" s="6"/>
      <c r="J281" s="6">
        <v>4748000</v>
      </c>
      <c r="K281" s="6"/>
      <c r="L281" s="6"/>
      <c r="M281" s="6" t="e">
        <f>D281-#REF!</f>
        <v>#REF!</v>
      </c>
      <c r="N281" s="6"/>
      <c r="O281" s="23">
        <f t="shared" si="12"/>
        <v>271</v>
      </c>
      <c r="AW281" s="33"/>
    </row>
    <row r="282" spans="1:49" ht="15">
      <c r="A282" s="49">
        <v>272</v>
      </c>
      <c r="B282" s="1"/>
      <c r="C282" s="47" t="s">
        <v>509</v>
      </c>
      <c r="D282" s="66">
        <v>3700000</v>
      </c>
      <c r="E282" s="6"/>
      <c r="F282" s="6"/>
      <c r="G282" s="6"/>
      <c r="H282" s="6"/>
      <c r="I282" s="6"/>
      <c r="J282" s="6">
        <v>3700000</v>
      </c>
      <c r="K282" s="6"/>
      <c r="L282" s="6"/>
      <c r="M282" s="6" t="e">
        <f>D282-#REF!</f>
        <v>#REF!</v>
      </c>
      <c r="N282" s="6"/>
      <c r="O282" s="23">
        <f t="shared" si="12"/>
        <v>272</v>
      </c>
      <c r="AW282" s="33"/>
    </row>
    <row r="283" spans="1:49" ht="15">
      <c r="A283" s="49">
        <v>273</v>
      </c>
      <c r="B283" s="1"/>
      <c r="C283" s="47" t="s">
        <v>506</v>
      </c>
      <c r="D283" s="66">
        <v>1000000</v>
      </c>
      <c r="E283" s="6"/>
      <c r="F283" s="6"/>
      <c r="G283" s="6"/>
      <c r="H283" s="6"/>
      <c r="I283" s="6"/>
      <c r="J283" s="6">
        <v>1000000</v>
      </c>
      <c r="K283" s="6"/>
      <c r="L283" s="6"/>
      <c r="M283" s="6" t="e">
        <f>D283-#REF!</f>
        <v>#REF!</v>
      </c>
      <c r="N283" s="6"/>
      <c r="O283" s="23">
        <f t="shared" si="12"/>
        <v>273</v>
      </c>
      <c r="AW283" s="33"/>
    </row>
    <row r="284" spans="1:49" ht="15">
      <c r="A284" s="49">
        <v>274</v>
      </c>
      <c r="B284" s="1"/>
      <c r="C284" s="47" t="s">
        <v>507</v>
      </c>
      <c r="D284" s="66">
        <v>250000</v>
      </c>
      <c r="E284" s="6"/>
      <c r="F284" s="6"/>
      <c r="G284" s="6"/>
      <c r="H284" s="6"/>
      <c r="I284" s="6"/>
      <c r="J284" s="6">
        <v>250000</v>
      </c>
      <c r="K284" s="6"/>
      <c r="L284" s="6"/>
      <c r="M284" s="6" t="e">
        <f>D284-#REF!</f>
        <v>#REF!</v>
      </c>
      <c r="N284" s="6"/>
      <c r="O284" s="23">
        <f t="shared" si="12"/>
        <v>274</v>
      </c>
      <c r="AW284" s="33"/>
    </row>
    <row r="285" spans="1:49" ht="15">
      <c r="A285" s="49">
        <v>275</v>
      </c>
      <c r="B285" s="1"/>
      <c r="C285" s="47" t="s">
        <v>508</v>
      </c>
      <c r="D285" s="66"/>
      <c r="E285" s="6"/>
      <c r="F285" s="6"/>
      <c r="G285" s="6"/>
      <c r="H285" s="6"/>
      <c r="I285" s="6"/>
      <c r="J285" s="6">
        <v>0</v>
      </c>
      <c r="K285" s="6"/>
      <c r="L285" s="6"/>
      <c r="M285" s="6" t="e">
        <f>D285-#REF!</f>
        <v>#REF!</v>
      </c>
      <c r="N285" s="6"/>
      <c r="O285" s="23">
        <f t="shared" si="12"/>
        <v>275</v>
      </c>
      <c r="AW285" s="33"/>
    </row>
    <row r="286" spans="1:49" ht="15">
      <c r="A286" s="49">
        <v>276</v>
      </c>
      <c r="B286" s="1"/>
      <c r="C286" s="47" t="s">
        <v>449</v>
      </c>
      <c r="D286" s="66">
        <v>1250000</v>
      </c>
      <c r="E286" s="6"/>
      <c r="F286" s="6"/>
      <c r="G286" s="6"/>
      <c r="H286" s="6"/>
      <c r="I286" s="6"/>
      <c r="J286" s="6">
        <v>1250000</v>
      </c>
      <c r="K286" s="6"/>
      <c r="L286" s="6"/>
      <c r="M286" s="6" t="e">
        <f>D286-#REF!</f>
        <v>#REF!</v>
      </c>
      <c r="N286" s="6"/>
      <c r="O286" s="23">
        <f t="shared" si="12"/>
        <v>276</v>
      </c>
      <c r="AW286" s="33"/>
    </row>
    <row r="287" spans="1:49" ht="15">
      <c r="A287" s="49">
        <v>277</v>
      </c>
      <c r="B287" s="1"/>
      <c r="C287" s="47" t="s">
        <v>450</v>
      </c>
      <c r="D287" s="66">
        <v>750000</v>
      </c>
      <c r="E287" s="6"/>
      <c r="F287" s="6"/>
      <c r="G287" s="6"/>
      <c r="H287" s="6"/>
      <c r="I287" s="6"/>
      <c r="J287" s="6">
        <v>750000</v>
      </c>
      <c r="K287" s="6"/>
      <c r="L287" s="6"/>
      <c r="M287" s="6" t="e">
        <f>D287-#REF!</f>
        <v>#REF!</v>
      </c>
      <c r="N287" s="6"/>
      <c r="O287" s="23">
        <f t="shared" si="12"/>
        <v>277</v>
      </c>
      <c r="AW287" s="33"/>
    </row>
    <row r="288" spans="1:49" ht="15">
      <c r="A288" s="49">
        <v>278</v>
      </c>
      <c r="B288" s="1"/>
      <c r="D288" s="93"/>
      <c r="E288" s="45"/>
      <c r="F288" s="45"/>
      <c r="G288" s="45"/>
      <c r="H288" s="45"/>
      <c r="I288" s="45"/>
      <c r="J288" s="6">
        <v>0</v>
      </c>
      <c r="K288" s="45"/>
      <c r="L288" s="45"/>
      <c r="M288" s="6" t="e">
        <f>D288-#REF!</f>
        <v>#REF!</v>
      </c>
      <c r="N288" s="45"/>
      <c r="O288" s="23">
        <f t="shared" si="12"/>
        <v>278</v>
      </c>
      <c r="AW288" s="33">
        <f>A288</f>
        <v>278</v>
      </c>
    </row>
    <row r="289" spans="1:49" ht="15.75" thickBot="1">
      <c r="A289" s="49">
        <v>279</v>
      </c>
      <c r="B289" s="14"/>
      <c r="C289" s="59" t="s">
        <v>108</v>
      </c>
      <c r="D289" s="80">
        <v>80493925</v>
      </c>
      <c r="E289" s="17">
        <v>8466386</v>
      </c>
      <c r="F289" s="17">
        <v>0</v>
      </c>
      <c r="G289" s="17">
        <v>0</v>
      </c>
      <c r="H289" s="17">
        <v>0</v>
      </c>
      <c r="I289" s="17">
        <v>0</v>
      </c>
      <c r="J289" s="17">
        <v>88960311</v>
      </c>
      <c r="K289" s="6"/>
      <c r="L289" s="17"/>
      <c r="M289" s="17" t="e">
        <f>SUM(M267:M288)</f>
        <v>#REF!</v>
      </c>
      <c r="N289" s="17">
        <f>SUM(N267:N288)</f>
        <v>8566386</v>
      </c>
      <c r="O289" s="23">
        <f t="shared" si="12"/>
        <v>279</v>
      </c>
      <c r="AW289" s="33">
        <f>A289</f>
        <v>279</v>
      </c>
    </row>
    <row r="290" spans="1:49" ht="15.75" thickTop="1">
      <c r="A290" s="49">
        <v>280</v>
      </c>
      <c r="B290" s="5"/>
      <c r="C290" s="60"/>
      <c r="D290" s="6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23">
        <f t="shared" si="12"/>
        <v>280</v>
      </c>
      <c r="AW290" s="33">
        <f>A290</f>
        <v>280</v>
      </c>
    </row>
    <row r="291" spans="1:49" ht="15">
      <c r="A291" s="49">
        <v>281</v>
      </c>
      <c r="B291" s="1" t="s">
        <v>109</v>
      </c>
      <c r="C291" s="47" t="s">
        <v>110</v>
      </c>
      <c r="D291" s="66"/>
      <c r="E291" s="6"/>
      <c r="F291" s="6"/>
      <c r="G291" s="6"/>
      <c r="H291" s="6"/>
      <c r="I291" s="6"/>
      <c r="J291" s="6">
        <v>0</v>
      </c>
      <c r="K291" s="6"/>
      <c r="L291" s="6"/>
      <c r="M291" s="6" t="e">
        <f>D291-#REF!</f>
        <v>#REF!</v>
      </c>
      <c r="N291" s="6"/>
      <c r="O291" s="23">
        <f t="shared" si="12"/>
        <v>281</v>
      </c>
      <c r="AW291" s="33">
        <f>A291</f>
        <v>281</v>
      </c>
    </row>
    <row r="292" spans="1:49" ht="15">
      <c r="A292" s="49">
        <v>282</v>
      </c>
      <c r="B292" s="1"/>
      <c r="C292" s="47" t="s">
        <v>340</v>
      </c>
      <c r="D292" s="66">
        <v>900000</v>
      </c>
      <c r="E292" s="6"/>
      <c r="F292" s="6"/>
      <c r="G292" s="6"/>
      <c r="H292" s="6"/>
      <c r="I292" s="6"/>
      <c r="J292" s="6">
        <v>900000</v>
      </c>
      <c r="K292" s="81"/>
      <c r="L292" s="6"/>
      <c r="M292" s="81" t="e">
        <f>D292-#REF!</f>
        <v>#REF!</v>
      </c>
      <c r="N292" s="81"/>
      <c r="O292" s="23">
        <f t="shared" si="12"/>
        <v>282</v>
      </c>
      <c r="AW292" s="33"/>
    </row>
    <row r="293" spans="1:49" ht="15">
      <c r="A293" s="49">
        <v>283</v>
      </c>
      <c r="B293" s="1"/>
      <c r="C293" s="47" t="s">
        <v>341</v>
      </c>
      <c r="D293" s="66">
        <v>50000</v>
      </c>
      <c r="E293" s="6"/>
      <c r="F293" s="6"/>
      <c r="G293" s="6"/>
      <c r="H293" s="6"/>
      <c r="I293" s="6"/>
      <c r="J293" s="6">
        <v>50000</v>
      </c>
      <c r="K293" s="81"/>
      <c r="L293" s="46"/>
      <c r="M293" s="81" t="e">
        <f>D293-#REF!</f>
        <v>#REF!</v>
      </c>
      <c r="N293" s="81"/>
      <c r="O293" s="23">
        <f t="shared" si="12"/>
        <v>283</v>
      </c>
      <c r="AW293" s="33">
        <f aca="true" t="shared" si="14" ref="AW293:AW356">A293</f>
        <v>283</v>
      </c>
    </row>
    <row r="294" spans="1:49" ht="15">
      <c r="A294" s="49">
        <v>284</v>
      </c>
      <c r="B294" s="1"/>
      <c r="C294" s="47" t="s">
        <v>322</v>
      </c>
      <c r="D294" s="66">
        <v>-10292629</v>
      </c>
      <c r="E294" s="6"/>
      <c r="F294" s="6"/>
      <c r="G294" s="6"/>
      <c r="H294" s="6"/>
      <c r="I294" s="6"/>
      <c r="J294" s="6">
        <v>-10292629</v>
      </c>
      <c r="K294" s="81"/>
      <c r="L294" s="46"/>
      <c r="M294" s="81" t="e">
        <f>D294-#REF!</f>
        <v>#REF!</v>
      </c>
      <c r="N294" s="81"/>
      <c r="O294" s="23">
        <f t="shared" si="12"/>
        <v>284</v>
      </c>
      <c r="AW294" s="33"/>
    </row>
    <row r="295" spans="1:49" ht="15">
      <c r="A295" s="49">
        <v>285</v>
      </c>
      <c r="B295" s="1"/>
      <c r="C295" s="51" t="s">
        <v>339</v>
      </c>
      <c r="D295" s="94">
        <v>1150000</v>
      </c>
      <c r="E295" s="46"/>
      <c r="F295" s="46"/>
      <c r="G295" s="46"/>
      <c r="H295" s="46"/>
      <c r="I295" s="46"/>
      <c r="J295" s="6">
        <v>1150000</v>
      </c>
      <c r="K295" s="46"/>
      <c r="L295" s="46"/>
      <c r="M295" s="6" t="e">
        <f>D295-#REF!</f>
        <v>#REF!</v>
      </c>
      <c r="N295" s="46"/>
      <c r="O295" s="23">
        <f t="shared" si="12"/>
        <v>285</v>
      </c>
      <c r="AW295" s="33"/>
    </row>
    <row r="296" spans="1:49" ht="15">
      <c r="A296" s="49">
        <v>286</v>
      </c>
      <c r="B296" s="1"/>
      <c r="C296" s="51" t="s">
        <v>342</v>
      </c>
      <c r="E296" s="46"/>
      <c r="F296" s="46"/>
      <c r="G296" s="46"/>
      <c r="H296" s="46"/>
      <c r="I296" s="46">
        <v>1620470</v>
      </c>
      <c r="J296" s="6">
        <v>1620470</v>
      </c>
      <c r="K296" s="46"/>
      <c r="L296" s="46"/>
      <c r="M296" s="6" t="e">
        <f>I296-#REF!</f>
        <v>#REF!</v>
      </c>
      <c r="N296" s="46"/>
      <c r="O296" s="23">
        <f t="shared" si="12"/>
        <v>286</v>
      </c>
      <c r="AW296" s="33"/>
    </row>
    <row r="297" spans="1:49" ht="15">
      <c r="A297" s="49">
        <v>287</v>
      </c>
      <c r="B297" s="1"/>
      <c r="D297" s="93"/>
      <c r="E297" s="45"/>
      <c r="F297" s="45"/>
      <c r="G297" s="45"/>
      <c r="H297" s="45"/>
      <c r="I297" s="45"/>
      <c r="J297" s="6">
        <v>0</v>
      </c>
      <c r="K297" s="45"/>
      <c r="L297" s="45"/>
      <c r="M297" s="6" t="e">
        <f>D297-#REF!</f>
        <v>#REF!</v>
      </c>
      <c r="N297" s="45"/>
      <c r="O297" s="23">
        <f t="shared" si="12"/>
        <v>287</v>
      </c>
      <c r="AW297" s="33">
        <f t="shared" si="14"/>
        <v>287</v>
      </c>
    </row>
    <row r="298" spans="1:49" ht="15.75" thickBot="1">
      <c r="A298" s="49">
        <v>288</v>
      </c>
      <c r="B298" s="14"/>
      <c r="C298" s="59" t="s">
        <v>111</v>
      </c>
      <c r="D298" s="80">
        <v>-8192629</v>
      </c>
      <c r="E298" s="17">
        <v>0</v>
      </c>
      <c r="F298" s="17">
        <v>0</v>
      </c>
      <c r="G298" s="17">
        <v>0</v>
      </c>
      <c r="H298" s="17">
        <v>0</v>
      </c>
      <c r="I298" s="17">
        <v>1620470</v>
      </c>
      <c r="J298" s="17">
        <v>-6572159</v>
      </c>
      <c r="K298" s="6"/>
      <c r="L298" s="17"/>
      <c r="M298" s="17" t="e">
        <f>SUM(M291:M297)</f>
        <v>#REF!</v>
      </c>
      <c r="N298" s="17">
        <f>SUM(N291:N297)</f>
        <v>0</v>
      </c>
      <c r="O298" s="23">
        <f t="shared" si="12"/>
        <v>288</v>
      </c>
      <c r="AW298" s="33">
        <f t="shared" si="14"/>
        <v>288</v>
      </c>
    </row>
    <row r="299" spans="1:49" ht="15.75" thickTop="1">
      <c r="A299" s="49">
        <v>289</v>
      </c>
      <c r="B299" s="5"/>
      <c r="C299" s="60"/>
      <c r="D299" s="6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23">
        <f aca="true" t="shared" si="15" ref="O299:O353">A299</f>
        <v>289</v>
      </c>
      <c r="AW299" s="33">
        <f t="shared" si="14"/>
        <v>289</v>
      </c>
    </row>
    <row r="300" spans="1:49" ht="15">
      <c r="A300" s="49">
        <v>290</v>
      </c>
      <c r="B300" s="1" t="s">
        <v>112</v>
      </c>
      <c r="C300" s="47" t="s">
        <v>113</v>
      </c>
      <c r="D300" s="66"/>
      <c r="E300" s="6"/>
      <c r="F300" s="6"/>
      <c r="G300" s="6"/>
      <c r="H300" s="6"/>
      <c r="I300" s="6"/>
      <c r="J300" s="6">
        <v>0</v>
      </c>
      <c r="K300" s="6"/>
      <c r="L300" s="6"/>
      <c r="M300" s="6" t="e">
        <f>D300-#REF!</f>
        <v>#REF!</v>
      </c>
      <c r="N300" s="6"/>
      <c r="O300" s="23">
        <f t="shared" si="15"/>
        <v>290</v>
      </c>
      <c r="AW300" s="33">
        <f t="shared" si="14"/>
        <v>290</v>
      </c>
    </row>
    <row r="301" spans="1:49" ht="15">
      <c r="A301" s="49">
        <v>291</v>
      </c>
      <c r="B301" s="1"/>
      <c r="C301" s="47" t="s">
        <v>343</v>
      </c>
      <c r="D301" s="66">
        <v>1375000</v>
      </c>
      <c r="E301" s="6"/>
      <c r="F301" s="6"/>
      <c r="G301" s="6"/>
      <c r="H301" s="6"/>
      <c r="I301" s="6"/>
      <c r="J301" s="6">
        <v>1375000</v>
      </c>
      <c r="K301" s="81"/>
      <c r="L301" s="46"/>
      <c r="M301" s="81" t="e">
        <f>D301-#REF!</f>
        <v>#REF!</v>
      </c>
      <c r="N301" s="81"/>
      <c r="O301" s="23">
        <f t="shared" si="15"/>
        <v>291</v>
      </c>
      <c r="AW301" s="33">
        <f t="shared" si="14"/>
        <v>291</v>
      </c>
    </row>
    <row r="302" spans="1:49" ht="15">
      <c r="A302" s="49">
        <v>292</v>
      </c>
      <c r="B302" s="1"/>
      <c r="C302" s="47" t="s">
        <v>344</v>
      </c>
      <c r="D302" s="66">
        <v>2000000</v>
      </c>
      <c r="E302" s="6"/>
      <c r="F302" s="6"/>
      <c r="G302" s="6"/>
      <c r="H302" s="6"/>
      <c r="I302" s="6"/>
      <c r="J302" s="6">
        <v>2000000</v>
      </c>
      <c r="K302" s="81"/>
      <c r="L302" s="46"/>
      <c r="M302" s="81" t="e">
        <f>D302-#REF!</f>
        <v>#REF!</v>
      </c>
      <c r="N302" s="81"/>
      <c r="O302" s="23">
        <f t="shared" si="15"/>
        <v>292</v>
      </c>
      <c r="AW302" s="33">
        <f t="shared" si="14"/>
        <v>292</v>
      </c>
    </row>
    <row r="303" spans="1:49" ht="15">
      <c r="A303" s="49">
        <v>293</v>
      </c>
      <c r="B303" s="1"/>
      <c r="C303" s="47" t="s">
        <v>345</v>
      </c>
      <c r="D303" s="66">
        <v>2800000</v>
      </c>
      <c r="E303" s="6"/>
      <c r="F303" s="6"/>
      <c r="G303" s="6"/>
      <c r="H303" s="6"/>
      <c r="I303" s="6"/>
      <c r="J303" s="6">
        <v>2800000</v>
      </c>
      <c r="K303" s="81"/>
      <c r="L303" s="46"/>
      <c r="M303" s="81" t="e">
        <f>D303-#REF!</f>
        <v>#REF!</v>
      </c>
      <c r="N303" s="81"/>
      <c r="O303" s="23">
        <f t="shared" si="15"/>
        <v>293</v>
      </c>
      <c r="AW303" s="33">
        <f t="shared" si="14"/>
        <v>293</v>
      </c>
    </row>
    <row r="304" spans="1:49" ht="15">
      <c r="A304" s="49">
        <v>294</v>
      </c>
      <c r="B304" s="1"/>
      <c r="C304" s="47" t="s">
        <v>346</v>
      </c>
      <c r="D304" s="66">
        <v>450000</v>
      </c>
      <c r="E304" s="6"/>
      <c r="F304" s="6"/>
      <c r="G304" s="6"/>
      <c r="H304" s="6"/>
      <c r="I304" s="6"/>
      <c r="J304" s="6">
        <v>450000</v>
      </c>
      <c r="K304" s="81"/>
      <c r="L304" s="46"/>
      <c r="M304" s="81" t="e">
        <f>D304-#REF!</f>
        <v>#REF!</v>
      </c>
      <c r="N304" s="81"/>
      <c r="O304" s="23">
        <f t="shared" si="15"/>
        <v>294</v>
      </c>
      <c r="AW304" s="33"/>
    </row>
    <row r="305" spans="1:49" ht="15">
      <c r="A305" s="49">
        <v>295</v>
      </c>
      <c r="B305" s="1"/>
      <c r="C305" s="47" t="s">
        <v>347</v>
      </c>
      <c r="D305" s="66">
        <v>390000</v>
      </c>
      <c r="E305" s="6"/>
      <c r="F305" s="6"/>
      <c r="G305" s="6"/>
      <c r="H305" s="6"/>
      <c r="I305" s="6"/>
      <c r="J305" s="6">
        <v>390000</v>
      </c>
      <c r="K305" s="81"/>
      <c r="L305" s="46"/>
      <c r="M305" s="81" t="e">
        <f>D305-#REF!</f>
        <v>#REF!</v>
      </c>
      <c r="N305" s="81"/>
      <c r="O305" s="23">
        <f t="shared" si="15"/>
        <v>295</v>
      </c>
      <c r="AW305" s="33"/>
    </row>
    <row r="306" spans="1:49" ht="15">
      <c r="A306" s="49">
        <v>296</v>
      </c>
      <c r="B306" s="1"/>
      <c r="C306" s="51" t="s">
        <v>348</v>
      </c>
      <c r="D306" s="94">
        <v>900000</v>
      </c>
      <c r="E306" s="46"/>
      <c r="F306" s="46"/>
      <c r="G306" s="46"/>
      <c r="H306" s="46"/>
      <c r="I306" s="46"/>
      <c r="J306" s="6">
        <v>900000</v>
      </c>
      <c r="K306" s="46"/>
      <c r="L306" s="46"/>
      <c r="M306" s="6" t="e">
        <f>D306-#REF!</f>
        <v>#REF!</v>
      </c>
      <c r="N306" s="46"/>
      <c r="O306" s="23">
        <f t="shared" si="15"/>
        <v>296</v>
      </c>
      <c r="AW306" s="33"/>
    </row>
    <row r="307" spans="1:49" ht="15">
      <c r="A307" s="49">
        <v>297</v>
      </c>
      <c r="B307" s="1"/>
      <c r="C307" s="51" t="s">
        <v>475</v>
      </c>
      <c r="D307" s="94"/>
      <c r="E307" s="46"/>
      <c r="F307" s="46"/>
      <c r="G307" s="46"/>
      <c r="H307" s="46"/>
      <c r="I307" s="46"/>
      <c r="J307" s="6">
        <v>0</v>
      </c>
      <c r="K307" s="46"/>
      <c r="L307" s="46"/>
      <c r="M307" s="6" t="e">
        <f>D307-#REF!</f>
        <v>#REF!</v>
      </c>
      <c r="N307" s="46"/>
      <c r="O307" s="23">
        <f t="shared" si="15"/>
        <v>297</v>
      </c>
      <c r="AW307" s="33"/>
    </row>
    <row r="308" spans="1:49" ht="15">
      <c r="A308" s="49">
        <v>298</v>
      </c>
      <c r="B308" s="1"/>
      <c r="C308" s="51" t="s">
        <v>474</v>
      </c>
      <c r="D308" s="94"/>
      <c r="E308" s="46"/>
      <c r="F308" s="46"/>
      <c r="G308" s="46"/>
      <c r="H308" s="46"/>
      <c r="I308" s="46"/>
      <c r="J308" s="6">
        <v>0</v>
      </c>
      <c r="K308" s="46"/>
      <c r="L308" s="46"/>
      <c r="M308" s="6" t="e">
        <f>D308-#REF!</f>
        <v>#REF!</v>
      </c>
      <c r="N308" s="46"/>
      <c r="O308" s="23">
        <f>A308</f>
        <v>298</v>
      </c>
      <c r="AW308" s="33"/>
    </row>
    <row r="309" spans="1:49" ht="15">
      <c r="A309" s="49">
        <v>299</v>
      </c>
      <c r="B309" s="1"/>
      <c r="C309" s="47" t="s">
        <v>322</v>
      </c>
      <c r="D309" s="66">
        <v>-18300000</v>
      </c>
      <c r="E309" s="6"/>
      <c r="F309" s="6"/>
      <c r="G309" s="6"/>
      <c r="H309" s="6"/>
      <c r="I309" s="6"/>
      <c r="J309" s="6">
        <v>-18300000</v>
      </c>
      <c r="K309" s="81"/>
      <c r="L309" s="46"/>
      <c r="M309" s="81" t="e">
        <f>D309-#REF!</f>
        <v>#REF!</v>
      </c>
      <c r="N309" s="81"/>
      <c r="O309" s="23">
        <f t="shared" si="15"/>
        <v>299</v>
      </c>
      <c r="AW309" s="33"/>
    </row>
    <row r="310" spans="1:49" ht="15">
      <c r="A310" s="49">
        <v>300</v>
      </c>
      <c r="B310" s="1"/>
      <c r="D310" s="93"/>
      <c r="E310" s="45"/>
      <c r="F310" s="45"/>
      <c r="G310" s="45"/>
      <c r="H310" s="45"/>
      <c r="I310" s="45"/>
      <c r="J310" s="6">
        <v>0</v>
      </c>
      <c r="K310" s="45"/>
      <c r="L310" s="45"/>
      <c r="M310" s="6" t="e">
        <f>D310-#REF!</f>
        <v>#REF!</v>
      </c>
      <c r="N310" s="45"/>
      <c r="O310" s="23">
        <f t="shared" si="15"/>
        <v>300</v>
      </c>
      <c r="AW310" s="33">
        <f t="shared" si="14"/>
        <v>300</v>
      </c>
    </row>
    <row r="311" spans="1:49" ht="15.75" thickBot="1">
      <c r="A311" s="49">
        <v>301</v>
      </c>
      <c r="B311" s="14"/>
      <c r="C311" s="59" t="s">
        <v>114</v>
      </c>
      <c r="D311" s="80">
        <v>-10385000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-10385000</v>
      </c>
      <c r="K311" s="6"/>
      <c r="L311" s="17"/>
      <c r="M311" s="17" t="e">
        <f>SUM(M300:M310)</f>
        <v>#REF!</v>
      </c>
      <c r="N311" s="17">
        <f>SUM(N300:N310)</f>
        <v>0</v>
      </c>
      <c r="O311" s="23">
        <f t="shared" si="15"/>
        <v>301</v>
      </c>
      <c r="AW311" s="33">
        <f t="shared" si="14"/>
        <v>301</v>
      </c>
    </row>
    <row r="312" spans="1:49" ht="15.75" thickTop="1">
      <c r="A312" s="49">
        <v>302</v>
      </c>
      <c r="B312" s="5"/>
      <c r="C312" s="60"/>
      <c r="D312" s="6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23">
        <f t="shared" si="15"/>
        <v>302</v>
      </c>
      <c r="AW312" s="33">
        <f t="shared" si="14"/>
        <v>302</v>
      </c>
    </row>
    <row r="313" spans="1:49" ht="15">
      <c r="A313" s="49">
        <v>303</v>
      </c>
      <c r="B313" s="1" t="s">
        <v>115</v>
      </c>
      <c r="C313" s="47" t="s">
        <v>116</v>
      </c>
      <c r="D313" s="66"/>
      <c r="E313" s="6"/>
      <c r="F313" s="6"/>
      <c r="G313" s="6"/>
      <c r="H313" s="6"/>
      <c r="I313" s="6"/>
      <c r="J313" s="6">
        <v>0</v>
      </c>
      <c r="K313" s="6"/>
      <c r="L313" s="6"/>
      <c r="M313" s="6" t="e">
        <f>D313-#REF!</f>
        <v>#REF!</v>
      </c>
      <c r="N313" s="6"/>
      <c r="O313" s="23">
        <f t="shared" si="15"/>
        <v>303</v>
      </c>
      <c r="AW313" s="33">
        <f t="shared" si="14"/>
        <v>303</v>
      </c>
    </row>
    <row r="314" spans="1:49" ht="15">
      <c r="A314" s="49">
        <v>304</v>
      </c>
      <c r="B314" s="1"/>
      <c r="C314" s="47" t="s">
        <v>349</v>
      </c>
      <c r="D314" s="66">
        <v>3074000</v>
      </c>
      <c r="E314" s="6"/>
      <c r="F314" s="6"/>
      <c r="G314" s="6"/>
      <c r="H314" s="6"/>
      <c r="I314" s="6"/>
      <c r="J314" s="6">
        <v>3074000</v>
      </c>
      <c r="K314" s="81"/>
      <c r="L314" s="46"/>
      <c r="M314" s="81" t="e">
        <f>D314-#REF!</f>
        <v>#REF!</v>
      </c>
      <c r="N314" s="81"/>
      <c r="O314" s="23">
        <f t="shared" si="15"/>
        <v>304</v>
      </c>
      <c r="AW314" s="33">
        <f t="shared" si="14"/>
        <v>304</v>
      </c>
    </row>
    <row r="315" spans="1:49" ht="15">
      <c r="A315" s="49">
        <v>305</v>
      </c>
      <c r="B315" s="1"/>
      <c r="C315" s="47" t="s">
        <v>350</v>
      </c>
      <c r="D315" s="66">
        <v>3500000</v>
      </c>
      <c r="E315" s="6"/>
      <c r="F315" s="6"/>
      <c r="G315" s="6"/>
      <c r="H315" s="6"/>
      <c r="I315" s="6"/>
      <c r="J315" s="6">
        <v>3500000</v>
      </c>
      <c r="K315" s="81"/>
      <c r="L315" s="46"/>
      <c r="M315" s="81" t="e">
        <f>D315-#REF!</f>
        <v>#REF!</v>
      </c>
      <c r="N315" s="81"/>
      <c r="O315" s="23">
        <f t="shared" si="15"/>
        <v>305</v>
      </c>
      <c r="AW315" s="33">
        <f t="shared" si="14"/>
        <v>305</v>
      </c>
    </row>
    <row r="316" spans="1:49" ht="15">
      <c r="A316" s="49">
        <v>306</v>
      </c>
      <c r="B316" s="1"/>
      <c r="C316" s="47" t="s">
        <v>351</v>
      </c>
      <c r="D316" s="66">
        <v>1612000</v>
      </c>
      <c r="E316" s="6"/>
      <c r="F316" s="6"/>
      <c r="G316" s="6"/>
      <c r="H316" s="6"/>
      <c r="I316" s="6"/>
      <c r="J316" s="6">
        <v>1612000</v>
      </c>
      <c r="K316" s="81"/>
      <c r="L316" s="46"/>
      <c r="M316" s="81" t="e">
        <f>D316-#REF!</f>
        <v>#REF!</v>
      </c>
      <c r="N316" s="81"/>
      <c r="O316" s="23">
        <f t="shared" si="15"/>
        <v>306</v>
      </c>
      <c r="AW316" s="33"/>
    </row>
    <row r="317" spans="1:49" ht="15">
      <c r="A317" s="49">
        <v>307</v>
      </c>
      <c r="B317" s="1"/>
      <c r="C317" s="47" t="s">
        <v>352</v>
      </c>
      <c r="D317" s="66">
        <v>2339000</v>
      </c>
      <c r="E317" s="6"/>
      <c r="F317" s="6"/>
      <c r="G317" s="6"/>
      <c r="H317" s="6"/>
      <c r="I317" s="6"/>
      <c r="J317" s="6">
        <v>2339000</v>
      </c>
      <c r="K317" s="81"/>
      <c r="L317" s="46"/>
      <c r="M317" s="81" t="e">
        <f>D317-#REF!</f>
        <v>#REF!</v>
      </c>
      <c r="N317" s="81"/>
      <c r="O317" s="23">
        <f t="shared" si="15"/>
        <v>307</v>
      </c>
      <c r="AW317" s="33"/>
    </row>
    <row r="318" spans="1:49" ht="15">
      <c r="A318" s="49">
        <v>308</v>
      </c>
      <c r="B318" s="1"/>
      <c r="C318" s="47" t="s">
        <v>336</v>
      </c>
      <c r="D318" s="66">
        <v>-5810046</v>
      </c>
      <c r="E318" s="6"/>
      <c r="F318" s="6"/>
      <c r="G318" s="6"/>
      <c r="H318" s="6"/>
      <c r="I318" s="6"/>
      <c r="J318" s="6">
        <v>-5810046</v>
      </c>
      <c r="K318" s="81"/>
      <c r="L318" s="46"/>
      <c r="M318" s="81" t="e">
        <f>D318-#REF!</f>
        <v>#REF!</v>
      </c>
      <c r="N318" s="81"/>
      <c r="O318" s="23">
        <f t="shared" si="15"/>
        <v>308</v>
      </c>
      <c r="AW318" s="33"/>
    </row>
    <row r="319" spans="1:49" ht="15">
      <c r="A319" s="49">
        <v>309</v>
      </c>
      <c r="B319" s="1"/>
      <c r="D319" s="93"/>
      <c r="E319" s="45"/>
      <c r="F319" s="45"/>
      <c r="G319" s="45"/>
      <c r="H319" s="45"/>
      <c r="I319" s="45"/>
      <c r="J319" s="6">
        <v>0</v>
      </c>
      <c r="K319" s="45"/>
      <c r="L319" s="45"/>
      <c r="M319" s="6" t="e">
        <f>D319-#REF!</f>
        <v>#REF!</v>
      </c>
      <c r="N319" s="45"/>
      <c r="O319" s="23">
        <f t="shared" si="15"/>
        <v>309</v>
      </c>
      <c r="AW319" s="33">
        <f t="shared" si="14"/>
        <v>309</v>
      </c>
    </row>
    <row r="320" spans="1:49" ht="15.75" thickBot="1">
      <c r="A320" s="49">
        <v>310</v>
      </c>
      <c r="B320" s="14"/>
      <c r="C320" s="59" t="s">
        <v>117</v>
      </c>
      <c r="D320" s="80">
        <v>4714954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4714954</v>
      </c>
      <c r="K320" s="6"/>
      <c r="L320" s="17"/>
      <c r="M320" s="17" t="e">
        <f>SUM(M313:M319)</f>
        <v>#REF!</v>
      </c>
      <c r="N320" s="17">
        <f>SUM(N313:N319)</f>
        <v>0</v>
      </c>
      <c r="O320" s="23">
        <f t="shared" si="15"/>
        <v>310</v>
      </c>
      <c r="AW320" s="33">
        <f t="shared" si="14"/>
        <v>310</v>
      </c>
    </row>
    <row r="321" spans="1:49" ht="15.75" thickTop="1">
      <c r="A321" s="49">
        <v>311</v>
      </c>
      <c r="B321" s="5"/>
      <c r="C321" s="60"/>
      <c r="D321" s="6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23">
        <f t="shared" si="15"/>
        <v>311</v>
      </c>
      <c r="AW321" s="33">
        <f t="shared" si="14"/>
        <v>311</v>
      </c>
    </row>
    <row r="322" spans="1:49" ht="15">
      <c r="A322" s="49">
        <v>312</v>
      </c>
      <c r="B322" s="1" t="s">
        <v>118</v>
      </c>
      <c r="C322" s="47" t="s">
        <v>119</v>
      </c>
      <c r="D322" s="66"/>
      <c r="E322" s="6"/>
      <c r="F322" s="6"/>
      <c r="G322" s="6"/>
      <c r="H322" s="6"/>
      <c r="I322" s="6"/>
      <c r="J322" s="6">
        <v>0</v>
      </c>
      <c r="K322" s="6"/>
      <c r="L322" s="6"/>
      <c r="M322" s="6" t="e">
        <f>D322-#REF!</f>
        <v>#REF!</v>
      </c>
      <c r="N322" s="6"/>
      <c r="O322" s="23">
        <f t="shared" si="15"/>
        <v>312</v>
      </c>
      <c r="AW322" s="33">
        <f t="shared" si="14"/>
        <v>312</v>
      </c>
    </row>
    <row r="323" spans="1:49" ht="15">
      <c r="A323" s="49">
        <v>313</v>
      </c>
      <c r="B323" s="1"/>
      <c r="C323" s="47" t="s">
        <v>322</v>
      </c>
      <c r="D323" s="66">
        <v>-1937500</v>
      </c>
      <c r="E323" s="6"/>
      <c r="F323" s="6"/>
      <c r="G323" s="6"/>
      <c r="H323" s="6"/>
      <c r="I323" s="6"/>
      <c r="J323" s="6">
        <v>-1937500</v>
      </c>
      <c r="K323" s="6"/>
      <c r="L323" s="6"/>
      <c r="M323" s="6" t="e">
        <f>D323-#REF!</f>
        <v>#REF!</v>
      </c>
      <c r="N323" s="6"/>
      <c r="O323" s="23">
        <f t="shared" si="15"/>
        <v>313</v>
      </c>
      <c r="AW323" s="33"/>
    </row>
    <row r="324" spans="1:49" ht="15">
      <c r="A324" s="49">
        <v>314</v>
      </c>
      <c r="B324" s="1"/>
      <c r="D324" s="93"/>
      <c r="E324" s="45"/>
      <c r="F324" s="45"/>
      <c r="G324" s="45"/>
      <c r="H324" s="45"/>
      <c r="I324" s="45"/>
      <c r="J324" s="6">
        <v>0</v>
      </c>
      <c r="K324" s="45"/>
      <c r="L324" s="45"/>
      <c r="M324" s="6" t="e">
        <f>D324-#REF!</f>
        <v>#REF!</v>
      </c>
      <c r="N324" s="45"/>
      <c r="O324" s="23">
        <f t="shared" si="15"/>
        <v>314</v>
      </c>
      <c r="AW324" s="33">
        <f t="shared" si="14"/>
        <v>314</v>
      </c>
    </row>
    <row r="325" spans="1:49" ht="15.75" thickBot="1">
      <c r="A325" s="49">
        <v>315</v>
      </c>
      <c r="B325" s="14"/>
      <c r="C325" s="59" t="s">
        <v>120</v>
      </c>
      <c r="D325" s="80">
        <v>-1937500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-1937500</v>
      </c>
      <c r="K325" s="6"/>
      <c r="L325" s="17"/>
      <c r="M325" s="17" t="e">
        <f>SUM(M322:M324)</f>
        <v>#REF!</v>
      </c>
      <c r="N325" s="17">
        <f>SUM(N322:N324)</f>
        <v>0</v>
      </c>
      <c r="O325" s="23">
        <f t="shared" si="15"/>
        <v>315</v>
      </c>
      <c r="AW325" s="33">
        <f t="shared" si="14"/>
        <v>315</v>
      </c>
    </row>
    <row r="326" spans="1:49" ht="15.75" thickTop="1">
      <c r="A326" s="49">
        <v>316</v>
      </c>
      <c r="B326" s="5"/>
      <c r="C326" s="60"/>
      <c r="D326" s="6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23">
        <f t="shared" si="15"/>
        <v>316</v>
      </c>
      <c r="AW326" s="33">
        <f t="shared" si="14"/>
        <v>316</v>
      </c>
    </row>
    <row r="327" spans="1:49" ht="15">
      <c r="A327" s="49">
        <v>317</v>
      </c>
      <c r="B327" s="1" t="s">
        <v>121</v>
      </c>
      <c r="C327" s="47" t="s">
        <v>122</v>
      </c>
      <c r="D327" s="66"/>
      <c r="E327" s="6"/>
      <c r="F327" s="6"/>
      <c r="G327" s="6"/>
      <c r="H327" s="6"/>
      <c r="I327" s="6"/>
      <c r="J327" s="6">
        <v>0</v>
      </c>
      <c r="K327" s="6"/>
      <c r="L327" s="6"/>
      <c r="M327" s="6" t="e">
        <f>D327-#REF!</f>
        <v>#REF!</v>
      </c>
      <c r="N327" s="6"/>
      <c r="O327" s="23">
        <f t="shared" si="15"/>
        <v>317</v>
      </c>
      <c r="AW327" s="33">
        <f t="shared" si="14"/>
        <v>317</v>
      </c>
    </row>
    <row r="328" spans="1:49" ht="15">
      <c r="A328" s="49">
        <v>318</v>
      </c>
      <c r="B328" s="1"/>
      <c r="C328" s="47" t="s">
        <v>353</v>
      </c>
      <c r="D328" s="66">
        <v>312680</v>
      </c>
      <c r="E328" s="6"/>
      <c r="F328" s="6"/>
      <c r="G328" s="6"/>
      <c r="H328" s="6"/>
      <c r="I328" s="6"/>
      <c r="J328" s="6">
        <v>312680</v>
      </c>
      <c r="K328" s="81"/>
      <c r="L328" s="46"/>
      <c r="M328" s="81" t="e">
        <f>D328-#REF!</f>
        <v>#REF!</v>
      </c>
      <c r="N328" s="81"/>
      <c r="O328" s="23">
        <f t="shared" si="15"/>
        <v>318</v>
      </c>
      <c r="AW328" s="33"/>
    </row>
    <row r="329" spans="1:49" ht="15">
      <c r="A329" s="49">
        <v>319</v>
      </c>
      <c r="B329" s="1"/>
      <c r="C329" s="47" t="s">
        <v>451</v>
      </c>
      <c r="D329" s="94">
        <v>500000</v>
      </c>
      <c r="E329" s="46"/>
      <c r="F329" s="46"/>
      <c r="G329" s="46"/>
      <c r="H329" s="46"/>
      <c r="I329" s="46"/>
      <c r="J329" s="6">
        <v>500000</v>
      </c>
      <c r="K329" s="46"/>
      <c r="L329" s="46"/>
      <c r="M329" s="6" t="e">
        <f>D329-#REF!</f>
        <v>#REF!</v>
      </c>
      <c r="N329" s="46"/>
      <c r="O329" s="23">
        <f t="shared" si="15"/>
        <v>319</v>
      </c>
      <c r="AW329" s="33"/>
    </row>
    <row r="330" spans="1:49" ht="15">
      <c r="A330" s="49">
        <v>320</v>
      </c>
      <c r="B330" s="1"/>
      <c r="C330" s="47" t="s">
        <v>336</v>
      </c>
      <c r="D330" s="66">
        <v>-2242642</v>
      </c>
      <c r="E330" s="6"/>
      <c r="F330" s="6"/>
      <c r="G330" s="6"/>
      <c r="H330" s="6"/>
      <c r="I330" s="6"/>
      <c r="J330" s="6">
        <v>-2242642</v>
      </c>
      <c r="K330" s="81"/>
      <c r="L330" s="46"/>
      <c r="M330" s="81" t="e">
        <f>D330-#REF!</f>
        <v>#REF!</v>
      </c>
      <c r="N330" s="81"/>
      <c r="O330" s="23">
        <f t="shared" si="15"/>
        <v>320</v>
      </c>
      <c r="AW330" s="33"/>
    </row>
    <row r="331" spans="1:49" ht="15">
      <c r="A331" s="49">
        <v>321</v>
      </c>
      <c r="B331" s="1"/>
      <c r="D331" s="93"/>
      <c r="E331" s="45"/>
      <c r="F331" s="45"/>
      <c r="G331" s="45"/>
      <c r="H331" s="45"/>
      <c r="I331" s="45"/>
      <c r="J331" s="6">
        <v>0</v>
      </c>
      <c r="K331" s="45"/>
      <c r="L331" s="45"/>
      <c r="M331" s="6" t="e">
        <f>D331-#REF!</f>
        <v>#REF!</v>
      </c>
      <c r="N331" s="45"/>
      <c r="O331" s="23">
        <f t="shared" si="15"/>
        <v>321</v>
      </c>
      <c r="AW331" s="33">
        <f t="shared" si="14"/>
        <v>321</v>
      </c>
    </row>
    <row r="332" spans="1:49" ht="15.75" thickBot="1">
      <c r="A332" s="49">
        <v>322</v>
      </c>
      <c r="B332" s="14"/>
      <c r="C332" s="59" t="s">
        <v>123</v>
      </c>
      <c r="D332" s="80">
        <v>-1429962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-1429962</v>
      </c>
      <c r="K332" s="6"/>
      <c r="L332" s="17"/>
      <c r="M332" s="17" t="e">
        <f>SUM(M327:M331)</f>
        <v>#REF!</v>
      </c>
      <c r="N332" s="17">
        <f>SUM(N327:N331)</f>
        <v>0</v>
      </c>
      <c r="O332" s="23">
        <f t="shared" si="15"/>
        <v>322</v>
      </c>
      <c r="AW332" s="33">
        <f t="shared" si="14"/>
        <v>322</v>
      </c>
    </row>
    <row r="333" spans="1:49" ht="15.75" thickTop="1">
      <c r="A333" s="49">
        <v>323</v>
      </c>
      <c r="B333" s="5"/>
      <c r="C333" s="60"/>
      <c r="D333" s="6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23">
        <f t="shared" si="15"/>
        <v>323</v>
      </c>
      <c r="AW333" s="33">
        <f t="shared" si="14"/>
        <v>323</v>
      </c>
    </row>
    <row r="334" spans="1:49" ht="15">
      <c r="A334" s="49">
        <v>324</v>
      </c>
      <c r="B334" s="1" t="s">
        <v>124</v>
      </c>
      <c r="C334" s="47" t="s">
        <v>125</v>
      </c>
      <c r="D334" s="66"/>
      <c r="E334" s="6"/>
      <c r="F334" s="6"/>
      <c r="G334" s="6"/>
      <c r="H334" s="6"/>
      <c r="I334" s="6"/>
      <c r="J334" s="6">
        <v>0</v>
      </c>
      <c r="K334" s="6"/>
      <c r="L334" s="6"/>
      <c r="M334" s="6" t="e">
        <f>D334-#REF!</f>
        <v>#REF!</v>
      </c>
      <c r="N334" s="6"/>
      <c r="O334" s="23">
        <f t="shared" si="15"/>
        <v>324</v>
      </c>
      <c r="AW334" s="33">
        <f t="shared" si="14"/>
        <v>324</v>
      </c>
    </row>
    <row r="335" spans="1:49" ht="15">
      <c r="A335" s="49">
        <v>325</v>
      </c>
      <c r="B335" s="1"/>
      <c r="C335" s="47" t="s">
        <v>354</v>
      </c>
      <c r="D335" s="66">
        <v>5500000</v>
      </c>
      <c r="E335" s="6"/>
      <c r="F335" s="6"/>
      <c r="G335" s="6"/>
      <c r="H335" s="6"/>
      <c r="I335" s="6"/>
      <c r="J335" s="6">
        <v>5500000</v>
      </c>
      <c r="K335" s="81"/>
      <c r="L335" s="46"/>
      <c r="M335" s="81" t="e">
        <f>D335-#REF!</f>
        <v>#REF!</v>
      </c>
      <c r="N335" s="81"/>
      <c r="O335" s="23">
        <f t="shared" si="15"/>
        <v>325</v>
      </c>
      <c r="AW335" s="33">
        <f t="shared" si="14"/>
        <v>325</v>
      </c>
    </row>
    <row r="336" spans="1:49" ht="15">
      <c r="A336" s="49">
        <v>326</v>
      </c>
      <c r="B336" s="1"/>
      <c r="C336" s="47" t="s">
        <v>355</v>
      </c>
      <c r="D336" s="66">
        <v>400000</v>
      </c>
      <c r="E336" s="6"/>
      <c r="F336" s="6"/>
      <c r="G336" s="6"/>
      <c r="H336" s="6"/>
      <c r="I336" s="6"/>
      <c r="J336" s="6">
        <v>400000</v>
      </c>
      <c r="K336" s="81"/>
      <c r="L336" s="46"/>
      <c r="M336" s="81" t="e">
        <f>D336-#REF!</f>
        <v>#REF!</v>
      </c>
      <c r="N336" s="81"/>
      <c r="O336" s="23">
        <f t="shared" si="15"/>
        <v>326</v>
      </c>
      <c r="AW336" s="33"/>
    </row>
    <row r="337" spans="1:49" ht="15">
      <c r="A337" s="49">
        <v>327</v>
      </c>
      <c r="B337" s="1"/>
      <c r="C337" s="47" t="s">
        <v>336</v>
      </c>
      <c r="D337" s="66">
        <v>-19775000</v>
      </c>
      <c r="E337" s="6"/>
      <c r="F337" s="6"/>
      <c r="G337" s="6"/>
      <c r="H337" s="6"/>
      <c r="I337" s="6"/>
      <c r="J337" s="6">
        <v>-19775000</v>
      </c>
      <c r="K337" s="81"/>
      <c r="L337" s="46"/>
      <c r="M337" s="81" t="e">
        <f>D337-#REF!</f>
        <v>#REF!</v>
      </c>
      <c r="N337" s="81"/>
      <c r="O337" s="23">
        <f t="shared" si="15"/>
        <v>327</v>
      </c>
      <c r="AW337" s="33"/>
    </row>
    <row r="338" spans="1:49" ht="15">
      <c r="A338" s="49">
        <v>328</v>
      </c>
      <c r="B338" s="1"/>
      <c r="D338" s="93"/>
      <c r="E338" s="45"/>
      <c r="F338" s="45"/>
      <c r="G338" s="45"/>
      <c r="H338" s="45"/>
      <c r="I338" s="45"/>
      <c r="J338" s="6">
        <v>0</v>
      </c>
      <c r="K338" s="45"/>
      <c r="L338" s="45"/>
      <c r="M338" s="6" t="e">
        <f>D338-#REF!</f>
        <v>#REF!</v>
      </c>
      <c r="N338" s="45"/>
      <c r="O338" s="23">
        <f t="shared" si="15"/>
        <v>328</v>
      </c>
      <c r="AW338" s="33">
        <f t="shared" si="14"/>
        <v>328</v>
      </c>
    </row>
    <row r="339" spans="1:49" ht="15.75" thickBot="1">
      <c r="A339" s="49">
        <v>329</v>
      </c>
      <c r="B339" s="14"/>
      <c r="C339" s="59" t="s">
        <v>126</v>
      </c>
      <c r="D339" s="80">
        <v>-13875000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-13875000</v>
      </c>
      <c r="K339" s="6"/>
      <c r="L339" s="17"/>
      <c r="M339" s="17" t="e">
        <f>SUM(M334:M338)</f>
        <v>#REF!</v>
      </c>
      <c r="N339" s="17">
        <f>SUM(N334:N338)</f>
        <v>0</v>
      </c>
      <c r="O339" s="23">
        <f t="shared" si="15"/>
        <v>329</v>
      </c>
      <c r="AW339" s="33">
        <f t="shared" si="14"/>
        <v>329</v>
      </c>
    </row>
    <row r="340" spans="1:49" ht="15.75" thickTop="1">
      <c r="A340" s="49">
        <v>330</v>
      </c>
      <c r="B340" s="5"/>
      <c r="C340" s="60"/>
      <c r="D340" s="6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23">
        <f t="shared" si="15"/>
        <v>330</v>
      </c>
      <c r="AW340" s="33">
        <f t="shared" si="14"/>
        <v>330</v>
      </c>
    </row>
    <row r="341" spans="1:49" ht="15">
      <c r="A341" s="49">
        <v>331</v>
      </c>
      <c r="B341" s="1" t="s">
        <v>127</v>
      </c>
      <c r="C341" s="47" t="s">
        <v>128</v>
      </c>
      <c r="D341" s="66"/>
      <c r="E341" s="6"/>
      <c r="F341" s="6"/>
      <c r="G341" s="6"/>
      <c r="H341" s="6"/>
      <c r="I341" s="6"/>
      <c r="J341" s="6">
        <v>0</v>
      </c>
      <c r="K341" s="6"/>
      <c r="L341" s="6"/>
      <c r="M341" s="6" t="e">
        <f>D341-#REF!</f>
        <v>#REF!</v>
      </c>
      <c r="N341" s="6"/>
      <c r="O341" s="23">
        <f t="shared" si="15"/>
        <v>331</v>
      </c>
      <c r="AW341" s="33">
        <f t="shared" si="14"/>
        <v>331</v>
      </c>
    </row>
    <row r="342" spans="1:49" ht="15">
      <c r="A342" s="49">
        <v>332</v>
      </c>
      <c r="B342" s="1"/>
      <c r="C342" s="47" t="s">
        <v>336</v>
      </c>
      <c r="D342" s="66">
        <v>-411386</v>
      </c>
      <c r="E342" s="6"/>
      <c r="F342" s="6"/>
      <c r="G342" s="6"/>
      <c r="H342" s="6"/>
      <c r="I342" s="6"/>
      <c r="J342" s="6">
        <v>-411386</v>
      </c>
      <c r="K342" s="81"/>
      <c r="L342" s="6"/>
      <c r="M342" s="81" t="e">
        <f>D342-#REF!</f>
        <v>#REF!</v>
      </c>
      <c r="N342" s="81"/>
      <c r="O342" s="23">
        <f t="shared" si="15"/>
        <v>332</v>
      </c>
      <c r="AW342" s="33"/>
    </row>
    <row r="343" spans="1:49" ht="15">
      <c r="A343" s="49">
        <v>333</v>
      </c>
      <c r="B343" s="1"/>
      <c r="D343" s="93"/>
      <c r="E343" s="45"/>
      <c r="F343" s="45"/>
      <c r="G343" s="45"/>
      <c r="H343" s="45"/>
      <c r="I343" s="45"/>
      <c r="J343" s="6">
        <v>0</v>
      </c>
      <c r="K343" s="45"/>
      <c r="L343" s="45"/>
      <c r="M343" s="6" t="e">
        <f>D343-#REF!</f>
        <v>#REF!</v>
      </c>
      <c r="N343" s="45"/>
      <c r="O343" s="23">
        <f t="shared" si="15"/>
        <v>333</v>
      </c>
      <c r="AW343" s="33">
        <f t="shared" si="14"/>
        <v>333</v>
      </c>
    </row>
    <row r="344" spans="1:49" ht="15.75" thickBot="1">
      <c r="A344" s="49">
        <v>334</v>
      </c>
      <c r="B344" s="14"/>
      <c r="C344" s="59" t="s">
        <v>129</v>
      </c>
      <c r="D344" s="80">
        <v>-411386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-411386</v>
      </c>
      <c r="K344" s="6"/>
      <c r="L344" s="17"/>
      <c r="M344" s="17" t="e">
        <f>SUM(M341:M343)</f>
        <v>#REF!</v>
      </c>
      <c r="N344" s="17">
        <f>SUM(N341:N343)</f>
        <v>0</v>
      </c>
      <c r="O344" s="23">
        <f t="shared" si="15"/>
        <v>334</v>
      </c>
      <c r="AW344" s="33">
        <f t="shared" si="14"/>
        <v>334</v>
      </c>
    </row>
    <row r="345" spans="1:49" ht="15.75" thickTop="1">
      <c r="A345" s="49">
        <v>335</v>
      </c>
      <c r="B345" s="5"/>
      <c r="C345" s="60"/>
      <c r="D345" s="6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23">
        <f t="shared" si="15"/>
        <v>335</v>
      </c>
      <c r="AW345" s="33">
        <f t="shared" si="14"/>
        <v>335</v>
      </c>
    </row>
    <row r="346" spans="1:49" ht="15">
      <c r="A346" s="49">
        <v>336</v>
      </c>
      <c r="B346" s="1" t="s">
        <v>130</v>
      </c>
      <c r="C346" s="47" t="s">
        <v>131</v>
      </c>
      <c r="D346" s="66" t="s">
        <v>5</v>
      </c>
      <c r="E346" s="6" t="s">
        <v>5</v>
      </c>
      <c r="F346" s="6"/>
      <c r="G346" s="6"/>
      <c r="H346" s="6"/>
      <c r="I346" s="6"/>
      <c r="J346" s="6">
        <v>0</v>
      </c>
      <c r="K346" s="6"/>
      <c r="L346" s="6"/>
      <c r="M346" s="6" t="e">
        <f>D346-#REF!</f>
        <v>#VALUE!</v>
      </c>
      <c r="N346" s="6" t="s">
        <v>5</v>
      </c>
      <c r="O346" s="23">
        <f t="shared" si="15"/>
        <v>336</v>
      </c>
      <c r="AW346" s="33">
        <f t="shared" si="14"/>
        <v>336</v>
      </c>
    </row>
    <row r="347" spans="1:49" ht="15">
      <c r="A347" s="49">
        <v>337</v>
      </c>
      <c r="B347" s="1"/>
      <c r="C347" s="47" t="s">
        <v>336</v>
      </c>
      <c r="D347" s="66">
        <v>-1331864</v>
      </c>
      <c r="E347" s="6"/>
      <c r="F347" s="6"/>
      <c r="G347" s="6"/>
      <c r="H347" s="6"/>
      <c r="I347" s="6"/>
      <c r="J347" s="6">
        <v>-1331864</v>
      </c>
      <c r="K347" s="6"/>
      <c r="L347" s="6"/>
      <c r="M347" s="6" t="e">
        <f>D347-#REF!</f>
        <v>#REF!</v>
      </c>
      <c r="N347" s="6"/>
      <c r="O347" s="23">
        <f t="shared" si="15"/>
        <v>337</v>
      </c>
      <c r="AW347" s="33"/>
    </row>
    <row r="348" spans="1:49" ht="15">
      <c r="A348" s="49">
        <v>338</v>
      </c>
      <c r="B348" s="1"/>
      <c r="D348" s="93"/>
      <c r="E348" s="45"/>
      <c r="F348" s="45"/>
      <c r="G348" s="45"/>
      <c r="H348" s="45"/>
      <c r="I348" s="45"/>
      <c r="J348" s="6">
        <v>0</v>
      </c>
      <c r="K348" s="45"/>
      <c r="L348" s="45"/>
      <c r="M348" s="6" t="e">
        <f>D348-#REF!</f>
        <v>#REF!</v>
      </c>
      <c r="N348" s="45"/>
      <c r="O348" s="23">
        <f t="shared" si="15"/>
        <v>338</v>
      </c>
      <c r="AW348" s="33">
        <f t="shared" si="14"/>
        <v>338</v>
      </c>
    </row>
    <row r="349" spans="1:49" ht="15.75" thickBot="1">
      <c r="A349" s="49">
        <v>339</v>
      </c>
      <c r="B349" s="14"/>
      <c r="C349" s="59" t="s">
        <v>132</v>
      </c>
      <c r="D349" s="80">
        <v>-1331864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-1331864</v>
      </c>
      <c r="K349" s="6"/>
      <c r="L349" s="17"/>
      <c r="M349" s="17" t="e">
        <f>SUM(M346:M348)</f>
        <v>#VALUE!</v>
      </c>
      <c r="N349" s="17">
        <f>SUM(N346:N348)</f>
        <v>0</v>
      </c>
      <c r="O349" s="23">
        <f t="shared" si="15"/>
        <v>339</v>
      </c>
      <c r="AW349" s="33">
        <f t="shared" si="14"/>
        <v>339</v>
      </c>
    </row>
    <row r="350" spans="1:49" ht="15.75" thickTop="1">
      <c r="A350" s="49">
        <v>340</v>
      </c>
      <c r="B350" s="5"/>
      <c r="C350" s="60"/>
      <c r="D350" s="6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23">
        <f t="shared" si="15"/>
        <v>340</v>
      </c>
      <c r="AW350" s="33">
        <f t="shared" si="14"/>
        <v>340</v>
      </c>
    </row>
    <row r="351" spans="1:49" ht="15">
      <c r="A351" s="49">
        <v>341</v>
      </c>
      <c r="B351" s="1" t="s">
        <v>133</v>
      </c>
      <c r="C351" s="47" t="s">
        <v>134</v>
      </c>
      <c r="D351" s="66"/>
      <c r="E351" s="6"/>
      <c r="F351" s="6"/>
      <c r="G351" s="6"/>
      <c r="H351" s="6"/>
      <c r="I351" s="6"/>
      <c r="J351" s="6">
        <v>0</v>
      </c>
      <c r="K351" s="6"/>
      <c r="L351" s="6"/>
      <c r="M351" s="6" t="e">
        <f>D351-#REF!</f>
        <v>#REF!</v>
      </c>
      <c r="N351" s="6"/>
      <c r="O351" s="23">
        <f t="shared" si="15"/>
        <v>341</v>
      </c>
      <c r="AW351" s="33">
        <f t="shared" si="14"/>
        <v>341</v>
      </c>
    </row>
    <row r="352" spans="1:49" ht="15">
      <c r="A352" s="49">
        <v>342</v>
      </c>
      <c r="B352" s="1"/>
      <c r="C352" s="47" t="s">
        <v>336</v>
      </c>
      <c r="D352" s="66">
        <v>-842146</v>
      </c>
      <c r="E352" s="6"/>
      <c r="F352" s="6"/>
      <c r="G352" s="6"/>
      <c r="H352" s="6"/>
      <c r="I352" s="6"/>
      <c r="J352" s="6">
        <v>-842146</v>
      </c>
      <c r="K352" s="6"/>
      <c r="L352" s="6"/>
      <c r="M352" s="6" t="e">
        <f>D352-#REF!</f>
        <v>#REF!</v>
      </c>
      <c r="N352" s="6"/>
      <c r="O352" s="23">
        <f t="shared" si="15"/>
        <v>342</v>
      </c>
      <c r="AW352" s="33"/>
    </row>
    <row r="353" spans="1:49" ht="15">
      <c r="A353" s="49">
        <v>343</v>
      </c>
      <c r="B353" s="1"/>
      <c r="D353" s="93"/>
      <c r="E353" s="45"/>
      <c r="F353" s="45"/>
      <c r="G353" s="45"/>
      <c r="H353" s="45"/>
      <c r="I353" s="45"/>
      <c r="J353" s="6">
        <v>0</v>
      </c>
      <c r="K353" s="45"/>
      <c r="L353" s="45"/>
      <c r="M353" s="6" t="e">
        <f>D353-#REF!</f>
        <v>#REF!</v>
      </c>
      <c r="N353" s="45"/>
      <c r="O353" s="23">
        <f t="shared" si="15"/>
        <v>343</v>
      </c>
      <c r="AW353" s="33">
        <f t="shared" si="14"/>
        <v>343</v>
      </c>
    </row>
    <row r="354" spans="1:49" ht="15.75" thickBot="1">
      <c r="A354" s="49">
        <v>344</v>
      </c>
      <c r="B354" s="14"/>
      <c r="C354" s="59" t="s">
        <v>135</v>
      </c>
      <c r="D354" s="80">
        <v>-842146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-842146</v>
      </c>
      <c r="K354" s="6"/>
      <c r="L354" s="17"/>
      <c r="M354" s="17" t="e">
        <f>SUM(M351:M353)</f>
        <v>#REF!</v>
      </c>
      <c r="N354" s="17">
        <f>SUM(N351:N353)</f>
        <v>0</v>
      </c>
      <c r="O354" s="23">
        <f aca="true" t="shared" si="16" ref="O354:O387">A354</f>
        <v>344</v>
      </c>
      <c r="P354" s="1"/>
      <c r="Q354" s="1"/>
      <c r="R354" s="1"/>
      <c r="S354" s="1"/>
      <c r="T354" s="1"/>
      <c r="U354" s="1"/>
      <c r="V354" s="1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4"/>
      <c r="AP354" s="33"/>
      <c r="AQ354" s="33"/>
      <c r="AR354" s="33"/>
      <c r="AS354" s="34"/>
      <c r="AT354" s="33"/>
      <c r="AU354" s="33"/>
      <c r="AV354" s="33"/>
      <c r="AW354" s="33">
        <f t="shared" si="14"/>
        <v>344</v>
      </c>
    </row>
    <row r="355" spans="1:49" ht="15.75" thickTop="1">
      <c r="A355" s="49">
        <v>345</v>
      </c>
      <c r="B355" s="5"/>
      <c r="C355" s="60"/>
      <c r="D355" s="6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23">
        <f t="shared" si="16"/>
        <v>345</v>
      </c>
      <c r="P355" s="1"/>
      <c r="Q355" s="1"/>
      <c r="R355" s="1"/>
      <c r="S355" s="1"/>
      <c r="T355" s="1"/>
      <c r="U355" s="1"/>
      <c r="V355" s="1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4"/>
      <c r="AP355" s="33"/>
      <c r="AQ355" s="33"/>
      <c r="AR355" s="33"/>
      <c r="AS355" s="34"/>
      <c r="AT355" s="33"/>
      <c r="AU355" s="33"/>
      <c r="AV355" s="33"/>
      <c r="AW355" s="33">
        <f t="shared" si="14"/>
        <v>345</v>
      </c>
    </row>
    <row r="356" spans="1:49" ht="15">
      <c r="A356" s="49">
        <v>346</v>
      </c>
      <c r="B356" s="1" t="s">
        <v>136</v>
      </c>
      <c r="C356" s="47" t="s">
        <v>137</v>
      </c>
      <c r="D356" s="66"/>
      <c r="E356" s="6"/>
      <c r="F356" s="6"/>
      <c r="G356" s="6"/>
      <c r="H356" s="6"/>
      <c r="I356" s="6"/>
      <c r="J356" s="6">
        <v>0</v>
      </c>
      <c r="K356" s="6"/>
      <c r="L356" s="6"/>
      <c r="M356" s="6" t="e">
        <f>D356-#REF!</f>
        <v>#REF!</v>
      </c>
      <c r="N356" s="6"/>
      <c r="O356" s="23">
        <f t="shared" si="16"/>
        <v>346</v>
      </c>
      <c r="P356" s="1"/>
      <c r="Q356" s="1"/>
      <c r="R356" s="1"/>
      <c r="S356" s="1"/>
      <c r="T356" s="1"/>
      <c r="U356" s="1"/>
      <c r="V356" s="1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4"/>
      <c r="AP356" s="33"/>
      <c r="AQ356" s="33"/>
      <c r="AR356" s="33"/>
      <c r="AS356" s="34"/>
      <c r="AT356" s="33"/>
      <c r="AU356" s="33"/>
      <c r="AV356" s="33"/>
      <c r="AW356" s="33">
        <f t="shared" si="14"/>
        <v>346</v>
      </c>
    </row>
    <row r="357" spans="1:49" ht="15">
      <c r="A357" s="49">
        <v>347</v>
      </c>
      <c r="B357" s="1"/>
      <c r="C357" s="47" t="s">
        <v>452</v>
      </c>
      <c r="D357" s="94"/>
      <c r="E357" s="46"/>
      <c r="F357" s="46"/>
      <c r="G357" s="46"/>
      <c r="H357" s="46"/>
      <c r="I357" s="46"/>
      <c r="J357" s="6">
        <v>0</v>
      </c>
      <c r="K357" s="46"/>
      <c r="L357" s="46"/>
      <c r="M357" s="6" t="e">
        <f>D357-#REF!</f>
        <v>#REF!</v>
      </c>
      <c r="N357" s="46"/>
      <c r="O357" s="23">
        <f t="shared" si="16"/>
        <v>347</v>
      </c>
      <c r="P357" s="1"/>
      <c r="Q357" s="1"/>
      <c r="R357" s="1"/>
      <c r="S357" s="1"/>
      <c r="T357" s="1"/>
      <c r="U357" s="1"/>
      <c r="V357" s="1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4"/>
      <c r="AP357" s="33"/>
      <c r="AQ357" s="33"/>
      <c r="AR357" s="33"/>
      <c r="AS357" s="34"/>
      <c r="AT357" s="33"/>
      <c r="AU357" s="33"/>
      <c r="AV357" s="33"/>
      <c r="AW357" s="33"/>
    </row>
    <row r="358" spans="1:49" ht="15">
      <c r="A358" s="49">
        <v>348</v>
      </c>
      <c r="B358" s="1"/>
      <c r="C358" s="47" t="s">
        <v>336</v>
      </c>
      <c r="D358" s="94">
        <v>-5253845</v>
      </c>
      <c r="E358" s="46"/>
      <c r="F358" s="46"/>
      <c r="G358" s="46"/>
      <c r="H358" s="46"/>
      <c r="I358" s="46"/>
      <c r="J358" s="6">
        <v>-5253845</v>
      </c>
      <c r="K358" s="46"/>
      <c r="L358" s="46"/>
      <c r="M358" s="6" t="e">
        <f>D358-#REF!</f>
        <v>#REF!</v>
      </c>
      <c r="N358" s="46"/>
      <c r="O358" s="23">
        <f t="shared" si="16"/>
        <v>348</v>
      </c>
      <c r="P358" s="1"/>
      <c r="Q358" s="1"/>
      <c r="R358" s="1"/>
      <c r="S358" s="1"/>
      <c r="T358" s="1"/>
      <c r="U358" s="1"/>
      <c r="V358" s="1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4"/>
      <c r="AP358" s="33"/>
      <c r="AQ358" s="33"/>
      <c r="AR358" s="33"/>
      <c r="AS358" s="34"/>
      <c r="AT358" s="33"/>
      <c r="AU358" s="33"/>
      <c r="AV358" s="33"/>
      <c r="AW358" s="33"/>
    </row>
    <row r="359" spans="1:49" ht="15">
      <c r="A359" s="49">
        <v>349</v>
      </c>
      <c r="B359" s="1"/>
      <c r="D359" s="93"/>
      <c r="E359" s="45"/>
      <c r="F359" s="45"/>
      <c r="G359" s="45"/>
      <c r="H359" s="45"/>
      <c r="I359" s="45"/>
      <c r="J359" s="6">
        <v>0</v>
      </c>
      <c r="K359" s="45"/>
      <c r="L359" s="45"/>
      <c r="M359" s="6" t="e">
        <f>D359-#REF!</f>
        <v>#REF!</v>
      </c>
      <c r="N359" s="45"/>
      <c r="O359" s="23">
        <f t="shared" si="16"/>
        <v>349</v>
      </c>
      <c r="P359" s="1"/>
      <c r="Q359" s="1"/>
      <c r="R359" s="1"/>
      <c r="S359" s="1"/>
      <c r="T359" s="1"/>
      <c r="U359" s="1"/>
      <c r="V359" s="1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4"/>
      <c r="AP359" s="33"/>
      <c r="AQ359" s="33"/>
      <c r="AR359" s="33"/>
      <c r="AS359" s="34"/>
      <c r="AT359" s="33" t="s">
        <v>5</v>
      </c>
      <c r="AU359" s="33"/>
      <c r="AV359" s="33"/>
      <c r="AW359" s="33">
        <f>A359</f>
        <v>349</v>
      </c>
    </row>
    <row r="360" spans="1:49" ht="15.75" thickBot="1">
      <c r="A360" s="49">
        <v>350</v>
      </c>
      <c r="B360" s="14"/>
      <c r="C360" s="59" t="s">
        <v>138</v>
      </c>
      <c r="D360" s="80">
        <v>-5253845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-5253845</v>
      </c>
      <c r="K360" s="6"/>
      <c r="L360" s="17"/>
      <c r="M360" s="17" t="e">
        <f>SUM(M356:M359)</f>
        <v>#REF!</v>
      </c>
      <c r="N360" s="17">
        <f>SUM(N356:N359)</f>
        <v>0</v>
      </c>
      <c r="O360" s="23">
        <f t="shared" si="16"/>
        <v>350</v>
      </c>
      <c r="P360" s="1"/>
      <c r="Q360" s="1"/>
      <c r="R360" s="1"/>
      <c r="S360" s="1"/>
      <c r="T360" s="1"/>
      <c r="U360" s="1"/>
      <c r="V360" s="1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4"/>
      <c r="AP360" s="33"/>
      <c r="AQ360" s="33"/>
      <c r="AR360" s="33"/>
      <c r="AS360" s="34"/>
      <c r="AT360" s="33"/>
      <c r="AU360" s="33"/>
      <c r="AV360" s="33"/>
      <c r="AW360" s="33">
        <f>A360</f>
        <v>350</v>
      </c>
    </row>
    <row r="361" spans="1:49" ht="15.75" thickTop="1">
      <c r="A361" s="49">
        <v>351</v>
      </c>
      <c r="B361" s="5"/>
      <c r="C361" s="60"/>
      <c r="D361" s="6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23">
        <f t="shared" si="16"/>
        <v>351</v>
      </c>
      <c r="P361" s="1"/>
      <c r="Q361" s="1"/>
      <c r="R361" s="1"/>
      <c r="S361" s="1"/>
      <c r="T361" s="1"/>
      <c r="U361" s="1"/>
      <c r="V361" s="1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4"/>
      <c r="AP361" s="33"/>
      <c r="AQ361" s="33"/>
      <c r="AR361" s="33"/>
      <c r="AS361" s="34"/>
      <c r="AT361" s="33"/>
      <c r="AU361" s="33"/>
      <c r="AV361" s="33"/>
      <c r="AW361" s="33">
        <f>A361</f>
        <v>351</v>
      </c>
    </row>
    <row r="362" spans="1:49" ht="15">
      <c r="A362" s="49">
        <v>352</v>
      </c>
      <c r="B362" s="28" t="s">
        <v>299</v>
      </c>
      <c r="C362" s="62" t="s">
        <v>288</v>
      </c>
      <c r="D362" s="69"/>
      <c r="E362" s="8"/>
      <c r="F362" s="8"/>
      <c r="G362" s="8"/>
      <c r="H362" s="8"/>
      <c r="I362" s="8"/>
      <c r="J362" s="6">
        <v>0</v>
      </c>
      <c r="K362" s="8"/>
      <c r="L362" s="8"/>
      <c r="M362" s="6" t="e">
        <f>D362-#REF!</f>
        <v>#REF!</v>
      </c>
      <c r="N362" s="8"/>
      <c r="O362" s="23">
        <f t="shared" si="16"/>
        <v>352</v>
      </c>
      <c r="P362" s="1"/>
      <c r="Q362" s="1"/>
      <c r="R362" s="1"/>
      <c r="S362" s="1"/>
      <c r="T362" s="1"/>
      <c r="U362" s="1"/>
      <c r="V362" s="1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4"/>
      <c r="AP362" s="33"/>
      <c r="AQ362" s="33"/>
      <c r="AR362" s="33"/>
      <c r="AS362" s="34"/>
      <c r="AT362" s="33"/>
      <c r="AU362" s="33"/>
      <c r="AV362" s="33"/>
      <c r="AW362" s="33"/>
    </row>
    <row r="363" spans="1:49" ht="15">
      <c r="A363" s="49">
        <v>353</v>
      </c>
      <c r="B363" s="1"/>
      <c r="C363" s="47" t="s">
        <v>357</v>
      </c>
      <c r="D363" s="66">
        <v>1300000</v>
      </c>
      <c r="E363" s="6"/>
      <c r="F363" s="6"/>
      <c r="G363" s="6"/>
      <c r="H363" s="6"/>
      <c r="I363" s="6"/>
      <c r="J363" s="6">
        <v>1300000</v>
      </c>
      <c r="K363" s="81"/>
      <c r="L363" s="6"/>
      <c r="M363" s="81" t="e">
        <f>D363-#REF!</f>
        <v>#REF!</v>
      </c>
      <c r="N363" s="81"/>
      <c r="O363" s="23">
        <f t="shared" si="16"/>
        <v>353</v>
      </c>
      <c r="AW363" s="33">
        <f>A363</f>
        <v>353</v>
      </c>
    </row>
    <row r="364" spans="1:49" ht="15">
      <c r="A364" s="49">
        <v>354</v>
      </c>
      <c r="B364" s="1"/>
      <c r="C364" s="50" t="s">
        <v>322</v>
      </c>
      <c r="D364" s="66">
        <v>-132664</v>
      </c>
      <c r="E364" s="6"/>
      <c r="F364" s="6"/>
      <c r="G364" s="6"/>
      <c r="H364" s="6"/>
      <c r="I364" s="6"/>
      <c r="J364" s="6">
        <v>-132664</v>
      </c>
      <c r="K364" s="6"/>
      <c r="L364" s="6"/>
      <c r="M364" s="6" t="e">
        <f>D364-#REF!</f>
        <v>#REF!</v>
      </c>
      <c r="N364" s="6"/>
      <c r="O364" s="23">
        <f t="shared" si="16"/>
        <v>354</v>
      </c>
      <c r="AW364" s="33"/>
    </row>
    <row r="365" spans="1:49" ht="15">
      <c r="A365" s="49">
        <v>355</v>
      </c>
      <c r="B365" s="5"/>
      <c r="D365" s="93"/>
      <c r="E365" s="45"/>
      <c r="F365" s="45"/>
      <c r="G365" s="45"/>
      <c r="H365" s="45"/>
      <c r="I365" s="45"/>
      <c r="J365" s="6">
        <v>0</v>
      </c>
      <c r="K365" s="45"/>
      <c r="L365" s="45"/>
      <c r="M365" s="6" t="e">
        <f>D365-#REF!</f>
        <v>#REF!</v>
      </c>
      <c r="N365" s="45"/>
      <c r="O365" s="23">
        <f t="shared" si="16"/>
        <v>355</v>
      </c>
      <c r="P365" s="1"/>
      <c r="Q365" s="1"/>
      <c r="R365" s="1"/>
      <c r="S365" s="1"/>
      <c r="T365" s="1"/>
      <c r="U365" s="1"/>
      <c r="V365" s="1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4"/>
      <c r="AP365" s="33"/>
      <c r="AQ365" s="33"/>
      <c r="AR365" s="33"/>
      <c r="AS365" s="34"/>
      <c r="AT365" s="33"/>
      <c r="AU365" s="33"/>
      <c r="AV365" s="33"/>
      <c r="AW365" s="33"/>
    </row>
    <row r="366" spans="1:49" ht="15.75" thickBot="1">
      <c r="A366" s="49">
        <v>356</v>
      </c>
      <c r="B366" s="14"/>
      <c r="C366" s="59" t="s">
        <v>289</v>
      </c>
      <c r="D366" s="80">
        <v>1167336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1167336</v>
      </c>
      <c r="K366" s="6"/>
      <c r="L366" s="17"/>
      <c r="M366" s="17" t="e">
        <f>SUM(M362:M365)</f>
        <v>#REF!</v>
      </c>
      <c r="N366" s="17">
        <f>SUM(N362:N365)</f>
        <v>0</v>
      </c>
      <c r="O366" s="23">
        <f t="shared" si="16"/>
        <v>356</v>
      </c>
      <c r="P366" s="1"/>
      <c r="Q366" s="1"/>
      <c r="R366" s="1"/>
      <c r="S366" s="1"/>
      <c r="T366" s="1"/>
      <c r="U366" s="1"/>
      <c r="V366" s="1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4"/>
      <c r="AP366" s="33"/>
      <c r="AQ366" s="33"/>
      <c r="AR366" s="33"/>
      <c r="AS366" s="34"/>
      <c r="AT366" s="33"/>
      <c r="AU366" s="33"/>
      <c r="AV366" s="33"/>
      <c r="AW366" s="33"/>
    </row>
    <row r="367" spans="1:49" ht="15.75" thickTop="1">
      <c r="A367" s="49">
        <v>357</v>
      </c>
      <c r="B367" s="5"/>
      <c r="C367" s="60"/>
      <c r="D367" s="6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23">
        <f t="shared" si="16"/>
        <v>357</v>
      </c>
      <c r="P367" s="1"/>
      <c r="Q367" s="1"/>
      <c r="R367" s="1"/>
      <c r="S367" s="1"/>
      <c r="T367" s="1"/>
      <c r="U367" s="1"/>
      <c r="V367" s="1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4"/>
      <c r="AP367" s="33"/>
      <c r="AQ367" s="33"/>
      <c r="AR367" s="33"/>
      <c r="AS367" s="34"/>
      <c r="AT367" s="33"/>
      <c r="AU367" s="33"/>
      <c r="AV367" s="33"/>
      <c r="AW367" s="33"/>
    </row>
    <row r="368" spans="1:49" ht="15">
      <c r="A368" s="49">
        <v>358</v>
      </c>
      <c r="B368" s="1" t="s">
        <v>139</v>
      </c>
      <c r="C368" s="47" t="s">
        <v>140</v>
      </c>
      <c r="D368" s="66"/>
      <c r="E368" s="6"/>
      <c r="F368" s="6"/>
      <c r="G368" s="6"/>
      <c r="H368" s="6"/>
      <c r="I368" s="6"/>
      <c r="J368" s="6">
        <v>0</v>
      </c>
      <c r="K368" s="6"/>
      <c r="L368" s="6"/>
      <c r="M368" s="6" t="e">
        <f>D368-#REF!</f>
        <v>#REF!</v>
      </c>
      <c r="N368" s="6"/>
      <c r="O368" s="23">
        <f t="shared" si="16"/>
        <v>358</v>
      </c>
      <c r="P368" s="1"/>
      <c r="Q368" s="1"/>
      <c r="R368" s="1"/>
      <c r="S368" s="1"/>
      <c r="T368" s="1"/>
      <c r="U368" s="1"/>
      <c r="V368" s="1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4"/>
      <c r="AP368" s="33"/>
      <c r="AQ368" s="33"/>
      <c r="AR368" s="33"/>
      <c r="AS368" s="34"/>
      <c r="AT368" s="33"/>
      <c r="AU368" s="33"/>
      <c r="AV368" s="33"/>
      <c r="AW368" s="33">
        <f>A368</f>
        <v>358</v>
      </c>
    </row>
    <row r="369" spans="1:49" ht="15">
      <c r="A369" s="49">
        <v>359</v>
      </c>
      <c r="B369" s="1"/>
      <c r="C369" s="50" t="s">
        <v>336</v>
      </c>
      <c r="D369" s="94">
        <v>-4046946</v>
      </c>
      <c r="E369" s="46"/>
      <c r="F369" s="46"/>
      <c r="G369" s="46"/>
      <c r="H369" s="46"/>
      <c r="I369" s="46"/>
      <c r="J369" s="6">
        <v>-4046946</v>
      </c>
      <c r="K369" s="46"/>
      <c r="L369" s="46"/>
      <c r="M369" s="6" t="e">
        <f>D369-#REF!</f>
        <v>#REF!</v>
      </c>
      <c r="N369" s="46"/>
      <c r="O369" s="23">
        <f t="shared" si="16"/>
        <v>359</v>
      </c>
      <c r="P369" s="1"/>
      <c r="Q369" s="1"/>
      <c r="R369" s="1"/>
      <c r="S369" s="1"/>
      <c r="T369" s="1"/>
      <c r="U369" s="1"/>
      <c r="V369" s="1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4"/>
      <c r="AP369" s="33"/>
      <c r="AQ369" s="33"/>
      <c r="AR369" s="33"/>
      <c r="AS369" s="34"/>
      <c r="AT369" s="33"/>
      <c r="AU369" s="33"/>
      <c r="AV369" s="33"/>
      <c r="AW369" s="33"/>
    </row>
    <row r="370" spans="1:49" ht="15">
      <c r="A370" s="49">
        <v>360</v>
      </c>
      <c r="B370" s="1"/>
      <c r="D370" s="93"/>
      <c r="E370" s="45"/>
      <c r="F370" s="45"/>
      <c r="G370" s="45"/>
      <c r="H370" s="45"/>
      <c r="I370" s="45"/>
      <c r="J370" s="6">
        <v>0</v>
      </c>
      <c r="K370" s="45"/>
      <c r="L370" s="45"/>
      <c r="M370" s="6" t="e">
        <f>D370-#REF!</f>
        <v>#REF!</v>
      </c>
      <c r="N370" s="45"/>
      <c r="O370" s="23">
        <f t="shared" si="16"/>
        <v>360</v>
      </c>
      <c r="P370" s="1"/>
      <c r="Q370" s="1"/>
      <c r="R370" s="1"/>
      <c r="S370" s="1"/>
      <c r="T370" s="1"/>
      <c r="U370" s="1"/>
      <c r="V370" s="1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4"/>
      <c r="AP370" s="33"/>
      <c r="AQ370" s="33"/>
      <c r="AR370" s="33"/>
      <c r="AS370" s="34"/>
      <c r="AT370" s="33"/>
      <c r="AU370" s="33"/>
      <c r="AV370" s="33"/>
      <c r="AW370" s="33">
        <f>A370</f>
        <v>360</v>
      </c>
    </row>
    <row r="371" spans="1:49" ht="15.75" thickBot="1">
      <c r="A371" s="49">
        <v>361</v>
      </c>
      <c r="B371" s="14"/>
      <c r="C371" s="59" t="s">
        <v>141</v>
      </c>
      <c r="D371" s="80">
        <v>-4046946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-4046946</v>
      </c>
      <c r="K371" s="6"/>
      <c r="L371" s="17"/>
      <c r="M371" s="17" t="e">
        <f>SUM(M368:M370)</f>
        <v>#REF!</v>
      </c>
      <c r="N371" s="17">
        <f>SUM(N368:N370)</f>
        <v>0</v>
      </c>
      <c r="O371" s="23">
        <f t="shared" si="16"/>
        <v>361</v>
      </c>
      <c r="P371" s="1"/>
      <c r="Q371" s="1"/>
      <c r="R371" s="1"/>
      <c r="S371" s="1"/>
      <c r="T371" s="1"/>
      <c r="U371" s="1"/>
      <c r="V371" s="1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4"/>
      <c r="AP371" s="33"/>
      <c r="AQ371" s="33"/>
      <c r="AR371" s="33"/>
      <c r="AS371" s="34"/>
      <c r="AT371" s="33"/>
      <c r="AU371" s="33"/>
      <c r="AV371" s="33"/>
      <c r="AW371" s="33">
        <f>A371</f>
        <v>361</v>
      </c>
    </row>
    <row r="372" spans="1:49" ht="15.75" thickTop="1">
      <c r="A372" s="49">
        <v>362</v>
      </c>
      <c r="B372" s="5"/>
      <c r="C372" s="60"/>
      <c r="D372" s="6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23">
        <f t="shared" si="16"/>
        <v>362</v>
      </c>
      <c r="P372" s="1"/>
      <c r="Q372" s="1"/>
      <c r="R372" s="1"/>
      <c r="S372" s="1"/>
      <c r="T372" s="1"/>
      <c r="U372" s="1"/>
      <c r="V372" s="1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4"/>
      <c r="AP372" s="33"/>
      <c r="AQ372" s="33"/>
      <c r="AR372" s="33"/>
      <c r="AS372" s="34"/>
      <c r="AT372" s="33"/>
      <c r="AU372" s="33"/>
      <c r="AV372" s="33"/>
      <c r="AW372" s="33">
        <f>A372</f>
        <v>362</v>
      </c>
    </row>
    <row r="373" spans="1:49" ht="15">
      <c r="A373" s="49">
        <v>363</v>
      </c>
      <c r="B373" s="1" t="s">
        <v>142</v>
      </c>
      <c r="C373" s="47" t="s">
        <v>143</v>
      </c>
      <c r="D373" s="66"/>
      <c r="E373" s="6"/>
      <c r="F373" s="6"/>
      <c r="G373" s="6"/>
      <c r="H373" s="6"/>
      <c r="I373" s="6"/>
      <c r="J373" s="6">
        <v>0</v>
      </c>
      <c r="K373" s="6"/>
      <c r="L373" s="6"/>
      <c r="M373" s="6" t="e">
        <f>D373-#REF!</f>
        <v>#REF!</v>
      </c>
      <c r="N373" s="6"/>
      <c r="O373" s="23">
        <f t="shared" si="16"/>
        <v>363</v>
      </c>
      <c r="AW373" s="33">
        <f>A373</f>
        <v>363</v>
      </c>
    </row>
    <row r="374" spans="1:49" ht="15">
      <c r="A374" s="49">
        <v>364</v>
      </c>
      <c r="B374" s="1"/>
      <c r="C374" s="47" t="s">
        <v>336</v>
      </c>
      <c r="D374" s="66">
        <v>-99107</v>
      </c>
      <c r="E374" s="6"/>
      <c r="F374" s="6"/>
      <c r="G374" s="6"/>
      <c r="H374" s="6"/>
      <c r="I374" s="6"/>
      <c r="J374" s="6">
        <v>-99107</v>
      </c>
      <c r="K374" s="6"/>
      <c r="L374" s="6"/>
      <c r="M374" s="6" t="e">
        <f>D374-#REF!</f>
        <v>#REF!</v>
      </c>
      <c r="N374" s="6"/>
      <c r="O374" s="23">
        <f t="shared" si="16"/>
        <v>364</v>
      </c>
      <c r="AW374" s="33"/>
    </row>
    <row r="375" spans="1:49" ht="15">
      <c r="A375" s="49">
        <v>365</v>
      </c>
      <c r="B375" s="1"/>
      <c r="D375" s="93"/>
      <c r="E375" s="45"/>
      <c r="F375" s="45"/>
      <c r="G375" s="45"/>
      <c r="H375" s="45"/>
      <c r="I375" s="45"/>
      <c r="J375" s="6">
        <v>0</v>
      </c>
      <c r="K375" s="45"/>
      <c r="L375" s="45"/>
      <c r="M375" s="6" t="e">
        <f>D375-#REF!</f>
        <v>#REF!</v>
      </c>
      <c r="N375" s="45"/>
      <c r="O375" s="23">
        <f t="shared" si="16"/>
        <v>365</v>
      </c>
      <c r="AW375" s="33">
        <f>A375</f>
        <v>365</v>
      </c>
    </row>
    <row r="376" spans="1:49" ht="15.75" thickBot="1">
      <c r="A376" s="49">
        <v>366</v>
      </c>
      <c r="B376" s="14"/>
      <c r="C376" s="59" t="s">
        <v>144</v>
      </c>
      <c r="D376" s="80">
        <v>-99107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-99107</v>
      </c>
      <c r="K376" s="6"/>
      <c r="L376" s="17"/>
      <c r="M376" s="17" t="e">
        <f>SUM(M373:M375)</f>
        <v>#REF!</v>
      </c>
      <c r="N376" s="17">
        <f>SUM(N373:N375)</f>
        <v>0</v>
      </c>
      <c r="O376" s="23">
        <f t="shared" si="16"/>
        <v>366</v>
      </c>
      <c r="AW376" s="33">
        <f>A376</f>
        <v>366</v>
      </c>
    </row>
    <row r="377" spans="1:49" ht="15.75" thickTop="1">
      <c r="A377" s="49">
        <v>367</v>
      </c>
      <c r="B377" s="5"/>
      <c r="C377" s="60"/>
      <c r="D377" s="6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23">
        <f t="shared" si="16"/>
        <v>367</v>
      </c>
      <c r="AW377" s="33">
        <f>A377</f>
        <v>367</v>
      </c>
    </row>
    <row r="378" spans="1:49" ht="15">
      <c r="A378" s="49">
        <v>368</v>
      </c>
      <c r="B378" s="1" t="s">
        <v>145</v>
      </c>
      <c r="C378" s="47" t="s">
        <v>146</v>
      </c>
      <c r="D378" s="66"/>
      <c r="E378" s="6"/>
      <c r="F378" s="6"/>
      <c r="G378" s="6"/>
      <c r="H378" s="6"/>
      <c r="I378" s="6"/>
      <c r="J378" s="6">
        <v>0</v>
      </c>
      <c r="K378" s="6"/>
      <c r="L378" s="6"/>
      <c r="M378" s="6" t="e">
        <f>D378-#REF!</f>
        <v>#REF!</v>
      </c>
      <c r="N378" s="6"/>
      <c r="O378" s="23">
        <f t="shared" si="16"/>
        <v>368</v>
      </c>
      <c r="AW378" s="33">
        <f>A378</f>
        <v>368</v>
      </c>
    </row>
    <row r="379" spans="1:49" ht="15">
      <c r="A379" s="49">
        <v>369</v>
      </c>
      <c r="B379" s="1"/>
      <c r="C379" s="47" t="s">
        <v>336</v>
      </c>
      <c r="D379" s="66">
        <v>-2202816</v>
      </c>
      <c r="E379" s="6"/>
      <c r="F379" s="6"/>
      <c r="G379" s="6"/>
      <c r="H379" s="6"/>
      <c r="I379" s="6"/>
      <c r="J379" s="6">
        <v>-2202816</v>
      </c>
      <c r="K379" s="81"/>
      <c r="L379" s="6"/>
      <c r="M379" s="81" t="e">
        <f>D379-#REF!</f>
        <v>#REF!</v>
      </c>
      <c r="N379" s="81"/>
      <c r="O379" s="23">
        <f t="shared" si="16"/>
        <v>369</v>
      </c>
      <c r="AW379" s="33"/>
    </row>
    <row r="380" spans="1:49" ht="15">
      <c r="A380" s="49">
        <v>370</v>
      </c>
      <c r="B380" s="1"/>
      <c r="C380" s="97" t="s">
        <v>454</v>
      </c>
      <c r="D380" s="66"/>
      <c r="E380" s="6"/>
      <c r="F380" s="6"/>
      <c r="G380" s="6">
        <v>100000</v>
      </c>
      <c r="H380" s="6"/>
      <c r="I380" s="6"/>
      <c r="J380" s="6">
        <v>100000</v>
      </c>
      <c r="K380" s="6"/>
      <c r="L380" s="6"/>
      <c r="M380" s="6" t="e">
        <f>D380-#REF!</f>
        <v>#REF!</v>
      </c>
      <c r="N380" s="6"/>
      <c r="O380" s="23">
        <f t="shared" si="16"/>
        <v>370</v>
      </c>
      <c r="AW380" s="33"/>
    </row>
    <row r="381" spans="1:49" ht="15">
      <c r="A381" s="49">
        <v>371</v>
      </c>
      <c r="B381" s="1"/>
      <c r="C381" s="97" t="s">
        <v>455</v>
      </c>
      <c r="D381" s="66"/>
      <c r="E381" s="6"/>
      <c r="F381" s="6"/>
      <c r="G381" s="6"/>
      <c r="H381" s="6"/>
      <c r="I381" s="6"/>
      <c r="J381" s="6">
        <v>0</v>
      </c>
      <c r="K381" s="6"/>
      <c r="L381" s="6"/>
      <c r="M381" s="6" t="e">
        <f>D381-#REF!</f>
        <v>#REF!</v>
      </c>
      <c r="N381" s="6"/>
      <c r="O381" s="23">
        <f t="shared" si="16"/>
        <v>371</v>
      </c>
      <c r="AW381" s="33"/>
    </row>
    <row r="382" spans="1:49" ht="15">
      <c r="A382" s="49">
        <v>372</v>
      </c>
      <c r="B382" s="1"/>
      <c r="C382" s="97" t="s">
        <v>476</v>
      </c>
      <c r="D382" s="66"/>
      <c r="E382" s="6"/>
      <c r="F382" s="6"/>
      <c r="G382" s="6"/>
      <c r="H382" s="6"/>
      <c r="I382" s="6"/>
      <c r="J382" s="6">
        <v>0</v>
      </c>
      <c r="K382" s="6"/>
      <c r="L382" s="6"/>
      <c r="M382" s="6" t="e">
        <f>D382-#REF!</f>
        <v>#REF!</v>
      </c>
      <c r="N382" s="6"/>
      <c r="O382" s="23">
        <f t="shared" si="16"/>
        <v>372</v>
      </c>
      <c r="AW382" s="33"/>
    </row>
    <row r="383" spans="1:49" ht="15">
      <c r="A383" s="49">
        <v>373</v>
      </c>
      <c r="B383" s="1"/>
      <c r="D383" s="93"/>
      <c r="E383" s="45"/>
      <c r="F383" s="45"/>
      <c r="G383" s="45"/>
      <c r="H383" s="45"/>
      <c r="I383" s="45"/>
      <c r="J383" s="6">
        <v>0</v>
      </c>
      <c r="K383" s="45"/>
      <c r="L383" s="45"/>
      <c r="M383" s="6" t="e">
        <f>D383-#REF!</f>
        <v>#REF!</v>
      </c>
      <c r="N383" s="45"/>
      <c r="O383" s="23">
        <f t="shared" si="16"/>
        <v>373</v>
      </c>
      <c r="AW383" s="33">
        <f aca="true" t="shared" si="17" ref="AW383:AW391">A383</f>
        <v>373</v>
      </c>
    </row>
    <row r="384" spans="1:49" ht="15.75" thickBot="1">
      <c r="A384" s="49">
        <v>374</v>
      </c>
      <c r="B384" s="14"/>
      <c r="C384" s="59" t="s">
        <v>147</v>
      </c>
      <c r="D384" s="80">
        <v>-2202816</v>
      </c>
      <c r="E384" s="17">
        <v>0</v>
      </c>
      <c r="F384" s="17">
        <v>0</v>
      </c>
      <c r="G384" s="17">
        <v>100000</v>
      </c>
      <c r="H384" s="17">
        <v>0</v>
      </c>
      <c r="I384" s="17">
        <v>0</v>
      </c>
      <c r="J384" s="17">
        <v>-2102816</v>
      </c>
      <c r="K384" s="6"/>
      <c r="L384" s="17"/>
      <c r="M384" s="17" t="e">
        <f>SUM(M378:M383)</f>
        <v>#REF!</v>
      </c>
      <c r="N384" s="17">
        <f>SUM(N378:N383)</f>
        <v>0</v>
      </c>
      <c r="O384" s="23">
        <f t="shared" si="16"/>
        <v>374</v>
      </c>
      <c r="AW384" s="33">
        <f t="shared" si="17"/>
        <v>374</v>
      </c>
    </row>
    <row r="385" spans="1:49" ht="15.75" thickTop="1">
      <c r="A385" s="49">
        <v>375</v>
      </c>
      <c r="B385" s="5"/>
      <c r="C385" s="60"/>
      <c r="D385" s="6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23">
        <f t="shared" si="16"/>
        <v>375</v>
      </c>
      <c r="AW385" s="33">
        <f t="shared" si="17"/>
        <v>375</v>
      </c>
    </row>
    <row r="386" spans="1:49" ht="15">
      <c r="A386" s="49">
        <v>376</v>
      </c>
      <c r="B386" s="1" t="s">
        <v>148</v>
      </c>
      <c r="C386" s="47" t="s">
        <v>149</v>
      </c>
      <c r="D386" s="66"/>
      <c r="E386" s="6"/>
      <c r="F386" s="6"/>
      <c r="G386" s="6"/>
      <c r="H386" s="6"/>
      <c r="I386" s="6"/>
      <c r="J386" s="6">
        <v>0</v>
      </c>
      <c r="K386" s="6"/>
      <c r="L386" s="6"/>
      <c r="M386" s="6" t="e">
        <f>D386-#REF!</f>
        <v>#REF!</v>
      </c>
      <c r="N386" s="6"/>
      <c r="O386" s="23">
        <f t="shared" si="16"/>
        <v>376</v>
      </c>
      <c r="AW386" s="33">
        <f t="shared" si="17"/>
        <v>376</v>
      </c>
    </row>
    <row r="387" spans="1:49" ht="15">
      <c r="A387" s="49">
        <v>377</v>
      </c>
      <c r="B387" s="1"/>
      <c r="C387" s="47" t="s">
        <v>336</v>
      </c>
      <c r="D387" s="94">
        <v>-2990164</v>
      </c>
      <c r="E387" s="46"/>
      <c r="F387" s="46"/>
      <c r="G387" s="46"/>
      <c r="H387" s="46"/>
      <c r="I387" s="46"/>
      <c r="J387" s="6">
        <v>-2990164</v>
      </c>
      <c r="K387" s="46"/>
      <c r="L387" s="46"/>
      <c r="M387" s="6" t="e">
        <f>D387-#REF!</f>
        <v>#REF!</v>
      </c>
      <c r="N387" s="46"/>
      <c r="O387" s="23">
        <f t="shared" si="16"/>
        <v>377</v>
      </c>
      <c r="AW387" s="33">
        <f t="shared" si="17"/>
        <v>377</v>
      </c>
    </row>
    <row r="388" spans="1:49" ht="15">
      <c r="A388" s="49">
        <v>378</v>
      </c>
      <c r="B388" s="1"/>
      <c r="D388" s="93"/>
      <c r="E388" s="45"/>
      <c r="F388" s="45"/>
      <c r="G388" s="45"/>
      <c r="H388" s="45"/>
      <c r="I388" s="45"/>
      <c r="J388" s="6">
        <v>0</v>
      </c>
      <c r="K388" s="45"/>
      <c r="L388" s="45"/>
      <c r="M388" s="6" t="e">
        <f>D388-#REF!</f>
        <v>#REF!</v>
      </c>
      <c r="N388" s="45"/>
      <c r="O388" s="23">
        <f aca="true" t="shared" si="18" ref="O388:O419">A388</f>
        <v>378</v>
      </c>
      <c r="AW388" s="33">
        <f t="shared" si="17"/>
        <v>378</v>
      </c>
    </row>
    <row r="389" spans="1:49" ht="15.75" thickBot="1">
      <c r="A389" s="49">
        <v>379</v>
      </c>
      <c r="B389" s="14"/>
      <c r="C389" s="59" t="s">
        <v>150</v>
      </c>
      <c r="D389" s="80">
        <v>-2990164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-2990164</v>
      </c>
      <c r="K389" s="6"/>
      <c r="L389" s="17"/>
      <c r="M389" s="17" t="e">
        <f>SUM(M386:M388)</f>
        <v>#REF!</v>
      </c>
      <c r="N389" s="17">
        <f>SUM(N386:N388)</f>
        <v>0</v>
      </c>
      <c r="O389" s="23">
        <f t="shared" si="18"/>
        <v>379</v>
      </c>
      <c r="AW389" s="33">
        <f t="shared" si="17"/>
        <v>379</v>
      </c>
    </row>
    <row r="390" spans="1:49" ht="15.75" thickTop="1">
      <c r="A390" s="49">
        <v>380</v>
      </c>
      <c r="B390" s="5"/>
      <c r="C390" s="60"/>
      <c r="D390" s="6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23">
        <f t="shared" si="18"/>
        <v>380</v>
      </c>
      <c r="AW390" s="33">
        <f t="shared" si="17"/>
        <v>380</v>
      </c>
    </row>
    <row r="391" spans="1:49" ht="15">
      <c r="A391" s="49">
        <v>381</v>
      </c>
      <c r="B391" s="1" t="s">
        <v>151</v>
      </c>
      <c r="C391" s="47" t="s">
        <v>152</v>
      </c>
      <c r="D391" s="66"/>
      <c r="E391" s="6"/>
      <c r="F391" s="6"/>
      <c r="G391" s="6"/>
      <c r="H391" s="6"/>
      <c r="I391" s="6"/>
      <c r="J391" s="6">
        <v>0</v>
      </c>
      <c r="K391" s="6"/>
      <c r="L391" s="6"/>
      <c r="M391" s="6" t="e">
        <f>D391-#REF!</f>
        <v>#REF!</v>
      </c>
      <c r="N391" s="6"/>
      <c r="O391" s="23">
        <f t="shared" si="18"/>
        <v>381</v>
      </c>
      <c r="AW391" s="33">
        <f t="shared" si="17"/>
        <v>381</v>
      </c>
    </row>
    <row r="392" spans="1:49" ht="15">
      <c r="A392" s="49">
        <v>382</v>
      </c>
      <c r="B392" s="1"/>
      <c r="C392" s="47" t="s">
        <v>336</v>
      </c>
      <c r="D392" s="66">
        <v>-5000</v>
      </c>
      <c r="E392" s="6"/>
      <c r="F392" s="6"/>
      <c r="G392" s="6"/>
      <c r="H392" s="6"/>
      <c r="I392" s="6"/>
      <c r="J392" s="6">
        <v>-5000</v>
      </c>
      <c r="K392" s="6"/>
      <c r="L392" s="6"/>
      <c r="M392" s="6" t="e">
        <f>D392-#REF!</f>
        <v>#REF!</v>
      </c>
      <c r="N392" s="6"/>
      <c r="O392" s="23">
        <f t="shared" si="18"/>
        <v>382</v>
      </c>
      <c r="AW392" s="33"/>
    </row>
    <row r="393" spans="1:49" ht="15">
      <c r="A393" s="49">
        <v>383</v>
      </c>
      <c r="B393" s="1"/>
      <c r="D393" s="93"/>
      <c r="E393" s="45"/>
      <c r="F393" s="45"/>
      <c r="G393" s="45"/>
      <c r="H393" s="45"/>
      <c r="I393" s="45"/>
      <c r="J393" s="6">
        <v>0</v>
      </c>
      <c r="K393" s="45"/>
      <c r="L393" s="45"/>
      <c r="M393" s="6" t="e">
        <f>D393-#REF!</f>
        <v>#REF!</v>
      </c>
      <c r="N393" s="45"/>
      <c r="O393" s="23">
        <f t="shared" si="18"/>
        <v>383</v>
      </c>
      <c r="AW393" s="33">
        <f>A393</f>
        <v>383</v>
      </c>
    </row>
    <row r="394" spans="1:49" ht="15.75" thickBot="1">
      <c r="A394" s="49">
        <v>384</v>
      </c>
      <c r="B394" s="14"/>
      <c r="C394" s="59" t="s">
        <v>153</v>
      </c>
      <c r="D394" s="80">
        <v>-5000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-5000</v>
      </c>
      <c r="K394" s="6"/>
      <c r="L394" s="17"/>
      <c r="M394" s="17" t="e">
        <f>SUM(M391:M393)</f>
        <v>#REF!</v>
      </c>
      <c r="N394" s="17">
        <f>SUM(N391:N393)</f>
        <v>0</v>
      </c>
      <c r="O394" s="23">
        <f t="shared" si="18"/>
        <v>384</v>
      </c>
      <c r="AW394" s="33">
        <f>A394</f>
        <v>384</v>
      </c>
    </row>
    <row r="395" spans="1:49" ht="15.75" thickTop="1">
      <c r="A395" s="49">
        <v>385</v>
      </c>
      <c r="B395" s="5"/>
      <c r="C395" s="60"/>
      <c r="D395" s="6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23">
        <f t="shared" si="18"/>
        <v>385</v>
      </c>
      <c r="AW395" s="33">
        <f>A395</f>
        <v>385</v>
      </c>
    </row>
    <row r="396" spans="1:49" ht="15">
      <c r="A396" s="49">
        <v>386</v>
      </c>
      <c r="B396" s="1" t="s">
        <v>154</v>
      </c>
      <c r="C396" s="47" t="s">
        <v>155</v>
      </c>
      <c r="D396" s="66"/>
      <c r="E396" s="6"/>
      <c r="F396" s="6"/>
      <c r="G396" s="6"/>
      <c r="H396" s="6"/>
      <c r="I396" s="6"/>
      <c r="J396" s="6">
        <v>0</v>
      </c>
      <c r="K396" s="6"/>
      <c r="L396" s="6"/>
      <c r="M396" s="6" t="e">
        <f>D396-#REF!</f>
        <v>#REF!</v>
      </c>
      <c r="N396" s="6"/>
      <c r="O396" s="23">
        <f t="shared" si="18"/>
        <v>386</v>
      </c>
      <c r="AW396" s="33">
        <f>A396</f>
        <v>386</v>
      </c>
    </row>
    <row r="397" spans="1:49" ht="15">
      <c r="A397" s="49">
        <v>387</v>
      </c>
      <c r="B397" s="1"/>
      <c r="C397" s="47" t="s">
        <v>336</v>
      </c>
      <c r="D397" s="66">
        <v>-277331</v>
      </c>
      <c r="E397" s="6"/>
      <c r="F397" s="6"/>
      <c r="G397" s="6"/>
      <c r="H397" s="6"/>
      <c r="I397" s="6"/>
      <c r="J397" s="6">
        <v>-277331</v>
      </c>
      <c r="K397" s="6"/>
      <c r="L397" s="6"/>
      <c r="M397" s="6" t="e">
        <f>D397-#REF!</f>
        <v>#REF!</v>
      </c>
      <c r="N397" s="6"/>
      <c r="O397" s="23">
        <f t="shared" si="18"/>
        <v>387</v>
      </c>
      <c r="AW397" s="33"/>
    </row>
    <row r="398" spans="1:49" ht="15">
      <c r="A398" s="49">
        <v>388</v>
      </c>
      <c r="B398" s="1"/>
      <c r="D398" s="93"/>
      <c r="E398" s="45"/>
      <c r="F398" s="45"/>
      <c r="G398" s="45"/>
      <c r="H398" s="45"/>
      <c r="I398" s="45"/>
      <c r="J398" s="6">
        <v>0</v>
      </c>
      <c r="K398" s="45"/>
      <c r="L398" s="45"/>
      <c r="M398" s="6" t="e">
        <f>D398-#REF!</f>
        <v>#REF!</v>
      </c>
      <c r="N398" s="45"/>
      <c r="O398" s="23">
        <f t="shared" si="18"/>
        <v>388</v>
      </c>
      <c r="AW398" s="33">
        <f>A398</f>
        <v>388</v>
      </c>
    </row>
    <row r="399" spans="1:49" ht="15.75" thickBot="1">
      <c r="A399" s="49">
        <v>389</v>
      </c>
      <c r="B399" s="14"/>
      <c r="C399" s="59" t="s">
        <v>156</v>
      </c>
      <c r="D399" s="80">
        <v>-277331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-277331</v>
      </c>
      <c r="K399" s="6"/>
      <c r="L399" s="17"/>
      <c r="M399" s="17" t="e">
        <f>SUM(M396:M398)</f>
        <v>#REF!</v>
      </c>
      <c r="N399" s="17">
        <f>SUM(N396:N398)</f>
        <v>0</v>
      </c>
      <c r="O399" s="23">
        <f t="shared" si="18"/>
        <v>389</v>
      </c>
      <c r="AW399" s="33">
        <f>A399</f>
        <v>389</v>
      </c>
    </row>
    <row r="400" spans="1:49" ht="15.75" thickTop="1">
      <c r="A400" s="49">
        <v>390</v>
      </c>
      <c r="B400" s="5"/>
      <c r="C400" s="60"/>
      <c r="D400" s="6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23">
        <f t="shared" si="18"/>
        <v>390</v>
      </c>
      <c r="AW400" s="33">
        <f>A400</f>
        <v>390</v>
      </c>
    </row>
    <row r="401" spans="1:49" ht="15">
      <c r="A401" s="49">
        <v>391</v>
      </c>
      <c r="B401" s="1" t="s">
        <v>157</v>
      </c>
      <c r="C401" s="47" t="s">
        <v>158</v>
      </c>
      <c r="D401" s="66"/>
      <c r="E401" s="6"/>
      <c r="F401" s="6"/>
      <c r="G401" s="6"/>
      <c r="H401" s="6"/>
      <c r="I401" s="6"/>
      <c r="J401" s="6">
        <v>0</v>
      </c>
      <c r="K401" s="6"/>
      <c r="L401" s="6"/>
      <c r="M401" s="6" t="e">
        <f>D401-#REF!</f>
        <v>#REF!</v>
      </c>
      <c r="N401" s="6"/>
      <c r="O401" s="23">
        <f t="shared" si="18"/>
        <v>391</v>
      </c>
      <c r="AW401" s="33">
        <f>A401</f>
        <v>391</v>
      </c>
    </row>
    <row r="402" spans="1:49" ht="15">
      <c r="A402" s="49">
        <v>392</v>
      </c>
      <c r="B402" s="1"/>
      <c r="C402" s="47" t="s">
        <v>336</v>
      </c>
      <c r="D402" s="66">
        <v>-983219</v>
      </c>
      <c r="E402" s="6"/>
      <c r="F402" s="6"/>
      <c r="G402" s="6"/>
      <c r="H402" s="6"/>
      <c r="I402" s="6"/>
      <c r="J402" s="6">
        <v>-983219</v>
      </c>
      <c r="K402" s="6"/>
      <c r="L402" s="6"/>
      <c r="M402" s="6" t="e">
        <f>D402-#REF!</f>
        <v>#REF!</v>
      </c>
      <c r="N402" s="6"/>
      <c r="O402" s="23">
        <f t="shared" si="18"/>
        <v>392</v>
      </c>
      <c r="AW402" s="33"/>
    </row>
    <row r="403" spans="1:49" ht="15">
      <c r="A403" s="49">
        <v>393</v>
      </c>
      <c r="B403" s="1"/>
      <c r="D403" s="93"/>
      <c r="E403" s="45"/>
      <c r="F403" s="45"/>
      <c r="G403" s="45"/>
      <c r="H403" s="45"/>
      <c r="I403" s="45"/>
      <c r="J403" s="6">
        <v>0</v>
      </c>
      <c r="K403" s="45"/>
      <c r="L403" s="45"/>
      <c r="M403" s="6" t="e">
        <f>D403-#REF!</f>
        <v>#REF!</v>
      </c>
      <c r="N403" s="45"/>
      <c r="O403" s="23">
        <f t="shared" si="18"/>
        <v>393</v>
      </c>
      <c r="AW403" s="33">
        <f>A403</f>
        <v>393</v>
      </c>
    </row>
    <row r="404" spans="1:49" ht="15.75" thickBot="1">
      <c r="A404" s="49">
        <v>394</v>
      </c>
      <c r="B404" s="14"/>
      <c r="C404" s="59" t="s">
        <v>159</v>
      </c>
      <c r="D404" s="80">
        <v>-983219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-983219</v>
      </c>
      <c r="K404" s="6"/>
      <c r="L404" s="17"/>
      <c r="M404" s="17" t="e">
        <f>SUM(M401:M403)</f>
        <v>#REF!</v>
      </c>
      <c r="N404" s="17">
        <f>SUM(N401:N403)</f>
        <v>0</v>
      </c>
      <c r="O404" s="23">
        <f t="shared" si="18"/>
        <v>394</v>
      </c>
      <c r="AW404" s="33">
        <f>A404</f>
        <v>394</v>
      </c>
    </row>
    <row r="405" spans="1:49" ht="15.75" thickTop="1">
      <c r="A405" s="49">
        <v>395</v>
      </c>
      <c r="B405" s="5"/>
      <c r="C405" s="60"/>
      <c r="D405" s="6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23">
        <f t="shared" si="18"/>
        <v>395</v>
      </c>
      <c r="AW405" s="33">
        <f>A405</f>
        <v>395</v>
      </c>
    </row>
    <row r="406" spans="1:49" ht="15">
      <c r="A406" s="49">
        <v>396</v>
      </c>
      <c r="B406" s="1" t="s">
        <v>160</v>
      </c>
      <c r="C406" s="47" t="s">
        <v>161</v>
      </c>
      <c r="D406" s="66"/>
      <c r="E406" s="6"/>
      <c r="F406" s="6"/>
      <c r="G406" s="6"/>
      <c r="H406" s="6"/>
      <c r="I406" s="6"/>
      <c r="J406" s="6">
        <v>0</v>
      </c>
      <c r="K406" s="6"/>
      <c r="L406" s="6"/>
      <c r="M406" s="6" t="e">
        <f>D406-#REF!</f>
        <v>#REF!</v>
      </c>
      <c r="N406" s="6"/>
      <c r="O406" s="23">
        <f t="shared" si="18"/>
        <v>396</v>
      </c>
      <c r="AW406" s="33">
        <f>A406</f>
        <v>396</v>
      </c>
    </row>
    <row r="407" spans="1:49" ht="15">
      <c r="A407" s="49">
        <v>397</v>
      </c>
      <c r="B407" s="1"/>
      <c r="C407" s="47" t="s">
        <v>336</v>
      </c>
      <c r="D407" s="66">
        <v>-1581176</v>
      </c>
      <c r="E407" s="6"/>
      <c r="F407" s="6"/>
      <c r="G407" s="6"/>
      <c r="H407" s="6"/>
      <c r="I407" s="6"/>
      <c r="J407" s="6">
        <v>-1581176</v>
      </c>
      <c r="K407" s="6"/>
      <c r="L407" s="6"/>
      <c r="M407" s="6" t="e">
        <f>D407-#REF!</f>
        <v>#REF!</v>
      </c>
      <c r="N407" s="6"/>
      <c r="O407" s="23">
        <f t="shared" si="18"/>
        <v>397</v>
      </c>
      <c r="AW407" s="33"/>
    </row>
    <row r="408" spans="1:49" ht="15">
      <c r="A408" s="49">
        <v>398</v>
      </c>
      <c r="B408" s="1"/>
      <c r="D408" s="93"/>
      <c r="E408" s="45"/>
      <c r="F408" s="45"/>
      <c r="G408" s="45"/>
      <c r="H408" s="45"/>
      <c r="I408" s="45"/>
      <c r="J408" s="6">
        <v>0</v>
      </c>
      <c r="K408" s="45"/>
      <c r="L408" s="45"/>
      <c r="M408" s="6" t="e">
        <f>D408-#REF!</f>
        <v>#REF!</v>
      </c>
      <c r="N408" s="45"/>
      <c r="O408" s="23">
        <f t="shared" si="18"/>
        <v>398</v>
      </c>
      <c r="AW408" s="33">
        <f>A408</f>
        <v>398</v>
      </c>
    </row>
    <row r="409" spans="1:49" ht="15.75" thickBot="1">
      <c r="A409" s="49">
        <v>399</v>
      </c>
      <c r="B409" s="14"/>
      <c r="C409" s="59" t="s">
        <v>162</v>
      </c>
      <c r="D409" s="80">
        <v>-1581176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-1581176</v>
      </c>
      <c r="K409" s="6"/>
      <c r="L409" s="17"/>
      <c r="M409" s="17" t="e">
        <f>SUM(M406:M408)</f>
        <v>#REF!</v>
      </c>
      <c r="N409" s="17">
        <f>SUM(N406:N408)</f>
        <v>0</v>
      </c>
      <c r="O409" s="23">
        <f t="shared" si="18"/>
        <v>399</v>
      </c>
      <c r="AW409" s="33">
        <f>A409</f>
        <v>399</v>
      </c>
    </row>
    <row r="410" spans="1:49" ht="15.75" thickTop="1">
      <c r="A410" s="49">
        <v>400</v>
      </c>
      <c r="B410" s="5"/>
      <c r="C410" s="60"/>
      <c r="D410" s="6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23">
        <f t="shared" si="18"/>
        <v>400</v>
      </c>
      <c r="AW410" s="33">
        <f>A410</f>
        <v>400</v>
      </c>
    </row>
    <row r="411" spans="1:49" ht="15">
      <c r="A411" s="49">
        <v>401</v>
      </c>
      <c r="B411" s="1" t="s">
        <v>163</v>
      </c>
      <c r="C411" s="47" t="s">
        <v>164</v>
      </c>
      <c r="D411" s="66"/>
      <c r="E411" s="6"/>
      <c r="F411" s="6"/>
      <c r="G411" s="6"/>
      <c r="H411" s="6"/>
      <c r="I411" s="6"/>
      <c r="J411" s="6">
        <v>0</v>
      </c>
      <c r="K411" s="6"/>
      <c r="L411" s="6"/>
      <c r="M411" s="6" t="e">
        <f>D411-#REF!</f>
        <v>#REF!</v>
      </c>
      <c r="N411" s="6"/>
      <c r="O411" s="23">
        <f t="shared" si="18"/>
        <v>401</v>
      </c>
      <c r="AW411" s="33">
        <f>A411</f>
        <v>401</v>
      </c>
    </row>
    <row r="412" spans="1:49" ht="15">
      <c r="A412" s="49">
        <v>402</v>
      </c>
      <c r="B412" s="1"/>
      <c r="C412" s="47" t="s">
        <v>336</v>
      </c>
      <c r="D412" s="66">
        <v>-150000</v>
      </c>
      <c r="E412" s="6"/>
      <c r="F412" s="6"/>
      <c r="G412" s="6"/>
      <c r="H412" s="6"/>
      <c r="I412" s="6"/>
      <c r="J412" s="6">
        <v>-150000</v>
      </c>
      <c r="K412" s="6"/>
      <c r="L412" s="6"/>
      <c r="M412" s="6" t="e">
        <f>D412-#REF!</f>
        <v>#REF!</v>
      </c>
      <c r="N412" s="6"/>
      <c r="O412" s="23">
        <f t="shared" si="18"/>
        <v>402</v>
      </c>
      <c r="AW412" s="33"/>
    </row>
    <row r="413" spans="1:49" ht="15">
      <c r="A413" s="49">
        <v>403</v>
      </c>
      <c r="B413" s="1"/>
      <c r="D413" s="93"/>
      <c r="E413" s="45"/>
      <c r="F413" s="45"/>
      <c r="G413" s="45"/>
      <c r="H413" s="45"/>
      <c r="I413" s="45"/>
      <c r="J413" s="6">
        <v>0</v>
      </c>
      <c r="K413" s="45"/>
      <c r="L413" s="45"/>
      <c r="M413" s="6" t="e">
        <f>D413-#REF!</f>
        <v>#REF!</v>
      </c>
      <c r="N413" s="45"/>
      <c r="O413" s="23">
        <f t="shared" si="18"/>
        <v>403</v>
      </c>
      <c r="AW413" s="33">
        <f>A413</f>
        <v>403</v>
      </c>
    </row>
    <row r="414" spans="1:49" ht="15.75" thickBot="1">
      <c r="A414" s="49">
        <v>404</v>
      </c>
      <c r="B414" s="14"/>
      <c r="C414" s="59" t="s">
        <v>165</v>
      </c>
      <c r="D414" s="80">
        <v>-150000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-150000</v>
      </c>
      <c r="K414" s="6"/>
      <c r="L414" s="17"/>
      <c r="M414" s="17" t="e">
        <f>SUM(M411:M413)</f>
        <v>#REF!</v>
      </c>
      <c r="N414" s="17">
        <f>SUM(N411:N413)</f>
        <v>0</v>
      </c>
      <c r="O414" s="23">
        <f t="shared" si="18"/>
        <v>404</v>
      </c>
      <c r="AW414" s="33">
        <f>A414</f>
        <v>404</v>
      </c>
    </row>
    <row r="415" spans="1:49" ht="15.75" thickTop="1">
      <c r="A415" s="49">
        <v>405</v>
      </c>
      <c r="B415" s="5"/>
      <c r="C415" s="60"/>
      <c r="D415" s="6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23">
        <f t="shared" si="18"/>
        <v>405</v>
      </c>
      <c r="AW415" s="33">
        <f>A415</f>
        <v>405</v>
      </c>
    </row>
    <row r="416" spans="1:49" ht="15">
      <c r="A416" s="49">
        <v>406</v>
      </c>
      <c r="B416" s="1" t="s">
        <v>166</v>
      </c>
      <c r="C416" s="47" t="s">
        <v>167</v>
      </c>
      <c r="D416" s="66"/>
      <c r="E416" s="6"/>
      <c r="F416" s="6"/>
      <c r="G416" s="6"/>
      <c r="H416" s="6"/>
      <c r="I416" s="6"/>
      <c r="J416" s="6">
        <v>0</v>
      </c>
      <c r="K416" s="6"/>
      <c r="L416" s="6"/>
      <c r="M416" s="6" t="e">
        <f>D416-#REF!</f>
        <v>#REF!</v>
      </c>
      <c r="N416" s="6"/>
      <c r="O416" s="23">
        <f t="shared" si="18"/>
        <v>406</v>
      </c>
      <c r="AW416" s="33">
        <f>A416</f>
        <v>406</v>
      </c>
    </row>
    <row r="417" spans="1:49" ht="15">
      <c r="A417" s="49">
        <v>407</v>
      </c>
      <c r="B417" s="1"/>
      <c r="C417" s="47" t="s">
        <v>336</v>
      </c>
      <c r="D417" s="66">
        <v>-1590000</v>
      </c>
      <c r="E417" s="6"/>
      <c r="F417" s="6"/>
      <c r="G417" s="6"/>
      <c r="H417" s="6"/>
      <c r="I417" s="6"/>
      <c r="J417" s="6">
        <v>-1590000</v>
      </c>
      <c r="K417" s="6"/>
      <c r="L417" s="6"/>
      <c r="M417" s="6" t="e">
        <f>D417-#REF!</f>
        <v>#REF!</v>
      </c>
      <c r="N417" s="6"/>
      <c r="O417" s="23">
        <f t="shared" si="18"/>
        <v>407</v>
      </c>
      <c r="AW417" s="33"/>
    </row>
    <row r="418" spans="1:49" ht="15">
      <c r="A418" s="49">
        <v>408</v>
      </c>
      <c r="B418" s="1"/>
      <c r="C418" s="50" t="s">
        <v>5</v>
      </c>
      <c r="D418" s="93"/>
      <c r="E418" s="45"/>
      <c r="F418" s="45"/>
      <c r="G418" s="45"/>
      <c r="H418" s="45"/>
      <c r="I418" s="45"/>
      <c r="J418" s="6">
        <v>0</v>
      </c>
      <c r="K418" s="45"/>
      <c r="L418" s="45"/>
      <c r="M418" s="6" t="e">
        <f>D418-#REF!</f>
        <v>#REF!</v>
      </c>
      <c r="N418" s="45"/>
      <c r="O418" s="23">
        <f t="shared" si="18"/>
        <v>408</v>
      </c>
      <c r="AW418" s="33">
        <f>A418</f>
        <v>408</v>
      </c>
    </row>
    <row r="419" spans="1:49" ht="15.75" thickBot="1">
      <c r="A419" s="49">
        <v>409</v>
      </c>
      <c r="B419" s="14"/>
      <c r="C419" s="59" t="s">
        <v>168</v>
      </c>
      <c r="D419" s="80">
        <v>-1590000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-1590000</v>
      </c>
      <c r="K419" s="6"/>
      <c r="L419" s="17"/>
      <c r="M419" s="17" t="e">
        <f>SUM(M416:M418)</f>
        <v>#REF!</v>
      </c>
      <c r="N419" s="17">
        <f>SUM(N416:N418)</f>
        <v>0</v>
      </c>
      <c r="O419" s="23">
        <f t="shared" si="18"/>
        <v>409</v>
      </c>
      <c r="AW419" s="33">
        <f>A419</f>
        <v>409</v>
      </c>
    </row>
    <row r="420" spans="1:49" ht="15.75" thickTop="1">
      <c r="A420" s="49">
        <v>410</v>
      </c>
      <c r="B420" s="5"/>
      <c r="C420" s="60"/>
      <c r="D420" s="6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23">
        <f aca="true" t="shared" si="19" ref="O420:O451">A420</f>
        <v>410</v>
      </c>
      <c r="AW420" s="33">
        <f>A420</f>
        <v>410</v>
      </c>
    </row>
    <row r="421" spans="1:49" ht="15">
      <c r="A421" s="49">
        <v>411</v>
      </c>
      <c r="B421" s="1" t="s">
        <v>169</v>
      </c>
      <c r="C421" s="47" t="s">
        <v>170</v>
      </c>
      <c r="D421" s="66"/>
      <c r="E421" s="6"/>
      <c r="F421" s="6"/>
      <c r="G421" s="6"/>
      <c r="H421" s="6"/>
      <c r="I421" s="6"/>
      <c r="J421" s="6">
        <v>0</v>
      </c>
      <c r="K421" s="6"/>
      <c r="L421" s="6"/>
      <c r="M421" s="6" t="e">
        <f>D421-#REF!</f>
        <v>#REF!</v>
      </c>
      <c r="N421" s="6"/>
      <c r="O421" s="23">
        <f t="shared" si="19"/>
        <v>411</v>
      </c>
      <c r="AW421" s="33">
        <f>A421</f>
        <v>411</v>
      </c>
    </row>
    <row r="422" spans="1:49" ht="15">
      <c r="A422" s="49">
        <v>412</v>
      </c>
      <c r="B422" s="1"/>
      <c r="C422" s="47" t="s">
        <v>415</v>
      </c>
      <c r="D422" s="94"/>
      <c r="E422" s="46">
        <v>135141</v>
      </c>
      <c r="F422" s="46"/>
      <c r="G422" s="46"/>
      <c r="H422" s="46">
        <v>3500000</v>
      </c>
      <c r="I422" s="46"/>
      <c r="J422" s="6">
        <v>3635141</v>
      </c>
      <c r="K422" s="46"/>
      <c r="L422" s="46"/>
      <c r="M422" s="6" t="e">
        <f>D422-#REF!</f>
        <v>#REF!</v>
      </c>
      <c r="N422" s="46">
        <v>135141</v>
      </c>
      <c r="O422" s="23">
        <f t="shared" si="19"/>
        <v>412</v>
      </c>
      <c r="AW422" s="33"/>
    </row>
    <row r="423" spans="1:49" ht="15">
      <c r="A423" s="49">
        <v>413</v>
      </c>
      <c r="B423" s="1"/>
      <c r="C423" s="47" t="s">
        <v>336</v>
      </c>
      <c r="D423" s="94">
        <v>-37277988</v>
      </c>
      <c r="E423" s="46"/>
      <c r="F423" s="46"/>
      <c r="G423" s="46"/>
      <c r="H423" s="46"/>
      <c r="I423" s="46"/>
      <c r="J423" s="6">
        <v>-37277988</v>
      </c>
      <c r="K423" s="46"/>
      <c r="L423" s="46"/>
      <c r="M423" s="6" t="e">
        <f>D423-#REF!</f>
        <v>#REF!</v>
      </c>
      <c r="N423" s="46"/>
      <c r="O423" s="23">
        <f t="shared" si="19"/>
        <v>413</v>
      </c>
      <c r="AW423" s="33"/>
    </row>
    <row r="424" spans="1:49" ht="15">
      <c r="A424" s="49">
        <v>414</v>
      </c>
      <c r="B424" s="1"/>
      <c r="D424" s="93"/>
      <c r="E424" s="45"/>
      <c r="F424" s="45"/>
      <c r="G424" s="45"/>
      <c r="H424" s="45"/>
      <c r="I424" s="45"/>
      <c r="J424" s="6">
        <v>0</v>
      </c>
      <c r="K424" s="45"/>
      <c r="L424" s="45"/>
      <c r="M424" s="6" t="e">
        <f>D424-#REF!</f>
        <v>#REF!</v>
      </c>
      <c r="N424" s="45"/>
      <c r="O424" s="23">
        <f t="shared" si="19"/>
        <v>414</v>
      </c>
      <c r="AW424" s="33">
        <f>A424</f>
        <v>414</v>
      </c>
    </row>
    <row r="425" spans="1:49" ht="15.75" thickBot="1">
      <c r="A425" s="49">
        <v>415</v>
      </c>
      <c r="B425" s="14"/>
      <c r="C425" s="59" t="s">
        <v>171</v>
      </c>
      <c r="D425" s="80">
        <v>-37277988</v>
      </c>
      <c r="E425" s="17">
        <v>135141</v>
      </c>
      <c r="F425" s="17">
        <v>0</v>
      </c>
      <c r="G425" s="17">
        <v>0</v>
      </c>
      <c r="H425" s="17">
        <v>3500000</v>
      </c>
      <c r="I425" s="17">
        <v>0</v>
      </c>
      <c r="J425" s="17">
        <v>-33642847</v>
      </c>
      <c r="K425" s="6"/>
      <c r="L425" s="17"/>
      <c r="M425" s="17" t="e">
        <f>SUM(M421:M424)</f>
        <v>#REF!</v>
      </c>
      <c r="N425" s="17">
        <f>SUM(N421:N424)</f>
        <v>135141</v>
      </c>
      <c r="O425" s="23">
        <f t="shared" si="19"/>
        <v>415</v>
      </c>
      <c r="AW425" s="33">
        <f>A425</f>
        <v>415</v>
      </c>
    </row>
    <row r="426" spans="1:49" ht="15.75" thickTop="1">
      <c r="A426" s="49">
        <v>416</v>
      </c>
      <c r="B426" s="5"/>
      <c r="C426" s="60"/>
      <c r="D426" s="6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23">
        <f t="shared" si="19"/>
        <v>416</v>
      </c>
      <c r="AW426" s="33">
        <f>A426</f>
        <v>416</v>
      </c>
    </row>
    <row r="427" spans="1:49" ht="15">
      <c r="A427" s="49">
        <v>417</v>
      </c>
      <c r="B427" s="1" t="s">
        <v>172</v>
      </c>
      <c r="C427" s="47" t="s">
        <v>173</v>
      </c>
      <c r="D427" s="66"/>
      <c r="E427" s="6"/>
      <c r="F427" s="6"/>
      <c r="G427" s="6"/>
      <c r="H427" s="6"/>
      <c r="I427" s="6"/>
      <c r="J427" s="6">
        <v>0</v>
      </c>
      <c r="K427" s="6"/>
      <c r="L427" s="6"/>
      <c r="M427" s="6" t="e">
        <f>D427-#REF!</f>
        <v>#REF!</v>
      </c>
      <c r="N427" s="6"/>
      <c r="O427" s="23">
        <f t="shared" si="19"/>
        <v>417</v>
      </c>
      <c r="AW427" s="33">
        <f>A427</f>
        <v>417</v>
      </c>
    </row>
    <row r="428" spans="1:49" ht="15">
      <c r="A428" s="49">
        <v>418</v>
      </c>
      <c r="B428" s="1"/>
      <c r="C428" s="47" t="s">
        <v>336</v>
      </c>
      <c r="D428" s="94">
        <v>-3200000</v>
      </c>
      <c r="E428" s="46"/>
      <c r="F428" s="46"/>
      <c r="G428" s="46"/>
      <c r="H428" s="46"/>
      <c r="I428" s="46"/>
      <c r="J428" s="6">
        <v>-3200000</v>
      </c>
      <c r="K428" s="46"/>
      <c r="L428" s="46"/>
      <c r="M428" s="6" t="e">
        <f>D428-#REF!</f>
        <v>#REF!</v>
      </c>
      <c r="N428" s="46"/>
      <c r="O428" s="23">
        <f t="shared" si="19"/>
        <v>418</v>
      </c>
      <c r="AW428" s="33"/>
    </row>
    <row r="429" spans="1:49" ht="15">
      <c r="A429" s="49">
        <v>419</v>
      </c>
      <c r="B429" s="1"/>
      <c r="D429" s="93"/>
      <c r="E429" s="45"/>
      <c r="F429" s="45"/>
      <c r="G429" s="45"/>
      <c r="H429" s="45"/>
      <c r="I429" s="45"/>
      <c r="J429" s="6">
        <v>0</v>
      </c>
      <c r="K429" s="45"/>
      <c r="L429" s="45"/>
      <c r="M429" s="6" t="e">
        <f>D429-#REF!</f>
        <v>#REF!</v>
      </c>
      <c r="N429" s="45"/>
      <c r="O429" s="23">
        <f t="shared" si="19"/>
        <v>419</v>
      </c>
      <c r="AW429" s="33">
        <f>A429</f>
        <v>419</v>
      </c>
    </row>
    <row r="430" spans="1:49" ht="15.75" thickBot="1">
      <c r="A430" s="49">
        <v>420</v>
      </c>
      <c r="B430" s="14"/>
      <c r="C430" s="59" t="s">
        <v>174</v>
      </c>
      <c r="D430" s="80">
        <v>-3200000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-3200000</v>
      </c>
      <c r="K430" s="6"/>
      <c r="L430" s="17"/>
      <c r="M430" s="17" t="e">
        <f>SUM(M427:M429)</f>
        <v>#REF!</v>
      </c>
      <c r="N430" s="17">
        <f>SUM(N427:N429)</f>
        <v>0</v>
      </c>
      <c r="O430" s="23">
        <f t="shared" si="19"/>
        <v>420</v>
      </c>
      <c r="AW430" s="33">
        <f>A430</f>
        <v>420</v>
      </c>
    </row>
    <row r="431" spans="1:49" ht="15.75" thickTop="1">
      <c r="A431" s="49">
        <v>421</v>
      </c>
      <c r="B431" s="5"/>
      <c r="C431" s="60"/>
      <c r="D431" s="6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23">
        <f t="shared" si="19"/>
        <v>421</v>
      </c>
      <c r="AW431" s="33">
        <f>A431</f>
        <v>421</v>
      </c>
    </row>
    <row r="432" spans="1:49" ht="15">
      <c r="A432" s="49">
        <v>422</v>
      </c>
      <c r="B432" s="1" t="s">
        <v>175</v>
      </c>
      <c r="C432" s="47" t="s">
        <v>176</v>
      </c>
      <c r="D432" s="66"/>
      <c r="E432" s="6"/>
      <c r="F432" s="6"/>
      <c r="G432" s="6"/>
      <c r="H432" s="6"/>
      <c r="I432" s="6"/>
      <c r="J432" s="6">
        <v>0</v>
      </c>
      <c r="K432" s="6"/>
      <c r="L432" s="6"/>
      <c r="M432" s="6" t="e">
        <f>D432-#REF!</f>
        <v>#REF!</v>
      </c>
      <c r="N432" s="6"/>
      <c r="O432" s="23">
        <f t="shared" si="19"/>
        <v>422</v>
      </c>
      <c r="AW432" s="33">
        <f>A432</f>
        <v>422</v>
      </c>
    </row>
    <row r="433" spans="1:49" ht="15">
      <c r="A433" s="49">
        <v>423</v>
      </c>
      <c r="B433" s="1"/>
      <c r="C433" s="47" t="s">
        <v>336</v>
      </c>
      <c r="D433" s="94">
        <v>-6244077</v>
      </c>
      <c r="E433" s="46"/>
      <c r="F433" s="46"/>
      <c r="G433" s="46"/>
      <c r="H433" s="46"/>
      <c r="I433" s="46"/>
      <c r="J433" s="6">
        <v>-6244077</v>
      </c>
      <c r="K433" s="46"/>
      <c r="L433" s="46"/>
      <c r="M433" s="6" t="e">
        <f>D433-#REF!</f>
        <v>#REF!</v>
      </c>
      <c r="N433" s="46"/>
      <c r="O433" s="23">
        <f t="shared" si="19"/>
        <v>423</v>
      </c>
      <c r="AW433" s="33"/>
    </row>
    <row r="434" spans="1:49" ht="15">
      <c r="A434" s="49">
        <v>424</v>
      </c>
      <c r="B434" s="1"/>
      <c r="D434" s="93"/>
      <c r="E434" s="45"/>
      <c r="F434" s="45"/>
      <c r="G434" s="45"/>
      <c r="H434" s="45"/>
      <c r="I434" s="45"/>
      <c r="J434" s="6">
        <v>0</v>
      </c>
      <c r="K434" s="45"/>
      <c r="L434" s="45"/>
      <c r="M434" s="6" t="e">
        <f>D434-#REF!</f>
        <v>#REF!</v>
      </c>
      <c r="N434" s="45"/>
      <c r="O434" s="23">
        <f t="shared" si="19"/>
        <v>424</v>
      </c>
      <c r="AW434" s="33">
        <f>A434</f>
        <v>424</v>
      </c>
    </row>
    <row r="435" spans="1:49" ht="15.75" thickBot="1">
      <c r="A435" s="49">
        <v>425</v>
      </c>
      <c r="B435" s="14"/>
      <c r="C435" s="59" t="s">
        <v>177</v>
      </c>
      <c r="D435" s="80">
        <v>-6244077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-6244077</v>
      </c>
      <c r="K435" s="6"/>
      <c r="L435" s="17"/>
      <c r="M435" s="17" t="e">
        <f>SUM(M432:M434)</f>
        <v>#REF!</v>
      </c>
      <c r="N435" s="17">
        <f>SUM(N432:N434)</f>
        <v>0</v>
      </c>
      <c r="O435" s="23">
        <f t="shared" si="19"/>
        <v>425</v>
      </c>
      <c r="AW435" s="33">
        <f>A435</f>
        <v>425</v>
      </c>
    </row>
    <row r="436" spans="1:49" ht="15.75" thickTop="1">
      <c r="A436" s="49">
        <v>426</v>
      </c>
      <c r="B436" s="5"/>
      <c r="C436" s="60"/>
      <c r="D436" s="69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23">
        <f t="shared" si="19"/>
        <v>426</v>
      </c>
      <c r="AW436" s="33">
        <f>A436</f>
        <v>426</v>
      </c>
    </row>
    <row r="437" spans="1:49" ht="15">
      <c r="A437" s="49">
        <v>427</v>
      </c>
      <c r="B437" s="1" t="s">
        <v>178</v>
      </c>
      <c r="C437" s="47" t="s">
        <v>179</v>
      </c>
      <c r="D437" s="66"/>
      <c r="E437" s="6"/>
      <c r="F437" s="6"/>
      <c r="G437" s="6"/>
      <c r="H437" s="6"/>
      <c r="I437" s="6"/>
      <c r="J437" s="6">
        <v>0</v>
      </c>
      <c r="K437" s="6"/>
      <c r="L437" s="6"/>
      <c r="M437" s="6" t="e">
        <f>D437-#REF!</f>
        <v>#REF!</v>
      </c>
      <c r="N437" s="6"/>
      <c r="O437" s="23">
        <f t="shared" si="19"/>
        <v>427</v>
      </c>
      <c r="AW437" s="33">
        <f>A437</f>
        <v>427</v>
      </c>
    </row>
    <row r="438" spans="1:49" ht="15">
      <c r="A438" s="49">
        <v>428</v>
      </c>
      <c r="B438" s="1"/>
      <c r="C438" s="47" t="s">
        <v>322</v>
      </c>
      <c r="D438" s="94">
        <v>-3200000</v>
      </c>
      <c r="E438" s="46"/>
      <c r="F438" s="46"/>
      <c r="G438" s="46"/>
      <c r="H438" s="46"/>
      <c r="I438" s="46"/>
      <c r="J438" s="6">
        <v>-3200000</v>
      </c>
      <c r="K438" s="46"/>
      <c r="L438" s="46"/>
      <c r="M438" s="6" t="e">
        <f>D438-#REF!</f>
        <v>#REF!</v>
      </c>
      <c r="N438" s="46"/>
      <c r="O438" s="23">
        <f t="shared" si="19"/>
        <v>428</v>
      </c>
      <c r="AW438" s="33"/>
    </row>
    <row r="439" spans="1:49" ht="15">
      <c r="A439" s="49">
        <v>429</v>
      </c>
      <c r="B439" s="1"/>
      <c r="D439" s="93"/>
      <c r="E439" s="45"/>
      <c r="F439" s="45"/>
      <c r="G439" s="45"/>
      <c r="H439" s="45"/>
      <c r="I439" s="45"/>
      <c r="J439" s="6">
        <v>0</v>
      </c>
      <c r="K439" s="45"/>
      <c r="L439" s="45"/>
      <c r="M439" s="6" t="e">
        <f>D439-#REF!</f>
        <v>#REF!</v>
      </c>
      <c r="N439" s="45"/>
      <c r="O439" s="23">
        <f t="shared" si="19"/>
        <v>429</v>
      </c>
      <c r="AW439" s="33">
        <f>A439</f>
        <v>429</v>
      </c>
    </row>
    <row r="440" spans="1:49" ht="15.75" thickBot="1">
      <c r="A440" s="49">
        <v>430</v>
      </c>
      <c r="B440" s="14"/>
      <c r="C440" s="59" t="s">
        <v>180</v>
      </c>
      <c r="D440" s="80">
        <v>-3200000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-3200000</v>
      </c>
      <c r="K440" s="6"/>
      <c r="L440" s="17"/>
      <c r="M440" s="17" t="e">
        <f>SUM(M437:M439)</f>
        <v>#REF!</v>
      </c>
      <c r="N440" s="17">
        <f>SUM(N437:N439)</f>
        <v>0</v>
      </c>
      <c r="O440" s="23">
        <f t="shared" si="19"/>
        <v>430</v>
      </c>
      <c r="AW440" s="33">
        <f>A440</f>
        <v>430</v>
      </c>
    </row>
    <row r="441" spans="1:49" ht="15.75" thickTop="1">
      <c r="A441" s="49">
        <v>431</v>
      </c>
      <c r="B441" s="5"/>
      <c r="C441" s="60"/>
      <c r="D441" s="6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23">
        <f t="shared" si="19"/>
        <v>431</v>
      </c>
      <c r="AW441" s="33">
        <f>A441</f>
        <v>431</v>
      </c>
    </row>
    <row r="442" spans="1:49" ht="15">
      <c r="A442" s="49">
        <v>432</v>
      </c>
      <c r="B442" s="1" t="s">
        <v>181</v>
      </c>
      <c r="C442" s="47" t="s">
        <v>182</v>
      </c>
      <c r="D442" s="66"/>
      <c r="E442" s="6"/>
      <c r="F442" s="6"/>
      <c r="G442" s="6"/>
      <c r="H442" s="6"/>
      <c r="I442" s="6"/>
      <c r="J442" s="6">
        <v>0</v>
      </c>
      <c r="K442" s="6"/>
      <c r="L442" s="6"/>
      <c r="M442" s="6" t="e">
        <f>D442-#REF!</f>
        <v>#REF!</v>
      </c>
      <c r="N442" s="6"/>
      <c r="O442" s="23">
        <f t="shared" si="19"/>
        <v>432</v>
      </c>
      <c r="AW442" s="33">
        <f>A442</f>
        <v>432</v>
      </c>
    </row>
    <row r="443" spans="1:49" ht="15">
      <c r="A443" s="49">
        <v>433</v>
      </c>
      <c r="B443" s="1"/>
      <c r="C443" s="50" t="s">
        <v>356</v>
      </c>
      <c r="D443" s="66">
        <v>3200000</v>
      </c>
      <c r="E443" s="6"/>
      <c r="F443" s="6"/>
      <c r="G443" s="6"/>
      <c r="H443" s="6"/>
      <c r="I443" s="6"/>
      <c r="J443" s="6">
        <v>3200000</v>
      </c>
      <c r="K443" s="6"/>
      <c r="L443" s="6"/>
      <c r="M443" s="6" t="e">
        <f>D443-#REF!</f>
        <v>#REF!</v>
      </c>
      <c r="N443" s="6"/>
      <c r="O443" s="23">
        <f t="shared" si="19"/>
        <v>433</v>
      </c>
      <c r="AW443" s="33">
        <f>A443</f>
        <v>433</v>
      </c>
    </row>
    <row r="444" spans="1:49" ht="15">
      <c r="A444" s="49">
        <v>434</v>
      </c>
      <c r="B444" s="1"/>
      <c r="C444" s="50" t="s">
        <v>470</v>
      </c>
      <c r="D444" s="66">
        <v>110000</v>
      </c>
      <c r="E444" s="6"/>
      <c r="F444" s="6"/>
      <c r="G444" s="6"/>
      <c r="H444" s="6"/>
      <c r="I444" s="6"/>
      <c r="J444" s="6">
        <v>110000</v>
      </c>
      <c r="K444" s="6"/>
      <c r="L444" s="6"/>
      <c r="M444" s="6" t="e">
        <f>D444-#REF!</f>
        <v>#REF!</v>
      </c>
      <c r="N444" s="6"/>
      <c r="O444" s="23">
        <f t="shared" si="19"/>
        <v>434</v>
      </c>
      <c r="AW444" s="33"/>
    </row>
    <row r="445" spans="1:49" ht="15">
      <c r="A445" s="49">
        <v>435</v>
      </c>
      <c r="B445" s="1"/>
      <c r="C445" s="50" t="s">
        <v>322</v>
      </c>
      <c r="D445" s="66">
        <v>-14034440</v>
      </c>
      <c r="E445" s="6"/>
      <c r="F445" s="6"/>
      <c r="G445" s="6"/>
      <c r="H445" s="6"/>
      <c r="I445" s="6"/>
      <c r="J445" s="6">
        <v>-14034440</v>
      </c>
      <c r="K445" s="6"/>
      <c r="L445" s="6"/>
      <c r="M445" s="6" t="e">
        <f>D445-#REF!</f>
        <v>#REF!</v>
      </c>
      <c r="N445" s="6"/>
      <c r="O445" s="23">
        <f t="shared" si="19"/>
        <v>435</v>
      </c>
      <c r="AW445" s="33"/>
    </row>
    <row r="446" spans="1:49" ht="15">
      <c r="A446" s="49">
        <v>436</v>
      </c>
      <c r="B446" s="1"/>
      <c r="D446" s="93"/>
      <c r="E446" s="45"/>
      <c r="F446" s="45"/>
      <c r="G446" s="45"/>
      <c r="H446" s="45"/>
      <c r="I446" s="45"/>
      <c r="J446" s="6">
        <v>0</v>
      </c>
      <c r="K446" s="45"/>
      <c r="L446" s="45"/>
      <c r="M446" s="6" t="e">
        <f>D446-#REF!</f>
        <v>#REF!</v>
      </c>
      <c r="N446" s="45"/>
      <c r="O446" s="23">
        <f t="shared" si="19"/>
        <v>436</v>
      </c>
      <c r="AW446" s="33">
        <f>A446</f>
        <v>436</v>
      </c>
    </row>
    <row r="447" spans="1:49" ht="15.75" thickBot="1">
      <c r="A447" s="49">
        <v>437</v>
      </c>
      <c r="B447" s="14"/>
      <c r="C447" s="59" t="s">
        <v>183</v>
      </c>
      <c r="D447" s="80">
        <v>-10724440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-10724440</v>
      </c>
      <c r="K447" s="6"/>
      <c r="L447" s="17"/>
      <c r="M447" s="17" t="e">
        <f>SUM(M442:M446)</f>
        <v>#REF!</v>
      </c>
      <c r="N447" s="17">
        <f>SUM(N442:N446)</f>
        <v>0</v>
      </c>
      <c r="O447" s="23">
        <f t="shared" si="19"/>
        <v>437</v>
      </c>
      <c r="AW447" s="33">
        <f>A447</f>
        <v>437</v>
      </c>
    </row>
    <row r="448" spans="1:49" ht="15.75" thickTop="1">
      <c r="A448" s="49">
        <v>438</v>
      </c>
      <c r="B448" s="5"/>
      <c r="C448" s="60"/>
      <c r="D448" s="69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23">
        <f t="shared" si="19"/>
        <v>438</v>
      </c>
      <c r="AW448" s="33">
        <f>A448</f>
        <v>438</v>
      </c>
    </row>
    <row r="449" spans="1:49" ht="15">
      <c r="A449" s="49">
        <v>439</v>
      </c>
      <c r="B449" s="1" t="s">
        <v>184</v>
      </c>
      <c r="C449" s="47" t="s">
        <v>185</v>
      </c>
      <c r="D449" s="66"/>
      <c r="E449" s="6"/>
      <c r="F449" s="6"/>
      <c r="G449" s="6"/>
      <c r="H449" s="6"/>
      <c r="I449" s="6"/>
      <c r="J449" s="6">
        <v>0</v>
      </c>
      <c r="K449" s="6"/>
      <c r="L449" s="6"/>
      <c r="M449" s="6" t="e">
        <f>D449-#REF!</f>
        <v>#REF!</v>
      </c>
      <c r="N449" s="6"/>
      <c r="O449" s="23">
        <f t="shared" si="19"/>
        <v>439</v>
      </c>
      <c r="AW449" s="33">
        <f>A449</f>
        <v>439</v>
      </c>
    </row>
    <row r="450" spans="1:49" ht="15">
      <c r="A450" s="49">
        <v>440</v>
      </c>
      <c r="B450" s="1"/>
      <c r="C450" s="47" t="s">
        <v>336</v>
      </c>
      <c r="D450" s="66">
        <v>-238872</v>
      </c>
      <c r="E450" s="6"/>
      <c r="F450" s="6"/>
      <c r="G450" s="6"/>
      <c r="H450" s="6"/>
      <c r="I450" s="6"/>
      <c r="J450" s="6">
        <v>-238872</v>
      </c>
      <c r="K450" s="6"/>
      <c r="L450" s="6"/>
      <c r="M450" s="6" t="e">
        <f>D450-#REF!</f>
        <v>#REF!</v>
      </c>
      <c r="N450" s="6"/>
      <c r="O450" s="23">
        <f t="shared" si="19"/>
        <v>440</v>
      </c>
      <c r="AW450" s="33"/>
    </row>
    <row r="451" spans="1:49" ht="15">
      <c r="A451" s="49">
        <v>441</v>
      </c>
      <c r="B451" s="1"/>
      <c r="D451" s="93"/>
      <c r="E451" s="45"/>
      <c r="F451" s="45"/>
      <c r="G451" s="45"/>
      <c r="H451" s="45"/>
      <c r="I451" s="45"/>
      <c r="J451" s="6">
        <v>0</v>
      </c>
      <c r="K451" s="45"/>
      <c r="L451" s="45"/>
      <c r="M451" s="6" t="e">
        <f>D451-#REF!</f>
        <v>#REF!</v>
      </c>
      <c r="N451" s="45"/>
      <c r="O451" s="23">
        <f t="shared" si="19"/>
        <v>441</v>
      </c>
      <c r="AW451" s="33">
        <f>A451</f>
        <v>441</v>
      </c>
    </row>
    <row r="452" spans="1:49" ht="15.75" thickBot="1">
      <c r="A452" s="49">
        <v>442</v>
      </c>
      <c r="B452" s="14"/>
      <c r="C452" s="59" t="s">
        <v>186</v>
      </c>
      <c r="D452" s="80">
        <v>-238872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-238872</v>
      </c>
      <c r="K452" s="6"/>
      <c r="L452" s="17"/>
      <c r="M452" s="17" t="e">
        <f>SUM(M449:M451)</f>
        <v>#REF!</v>
      </c>
      <c r="N452" s="17">
        <f>SUM(N449:N451)</f>
        <v>0</v>
      </c>
      <c r="O452" s="23">
        <f aca="true" t="shared" si="20" ref="O452:O483">A452</f>
        <v>442</v>
      </c>
      <c r="AW452" s="33">
        <f>A452</f>
        <v>442</v>
      </c>
    </row>
    <row r="453" spans="1:49" ht="15.75" thickTop="1">
      <c r="A453" s="49">
        <v>443</v>
      </c>
      <c r="B453" s="5"/>
      <c r="C453" s="60"/>
      <c r="D453" s="69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23">
        <f t="shared" si="20"/>
        <v>443</v>
      </c>
      <c r="AW453" s="33">
        <f>A453</f>
        <v>443</v>
      </c>
    </row>
    <row r="454" spans="1:49" ht="15">
      <c r="A454" s="49">
        <v>444</v>
      </c>
      <c r="B454" s="1" t="s">
        <v>187</v>
      </c>
      <c r="C454" s="47" t="s">
        <v>188</v>
      </c>
      <c r="D454" s="66"/>
      <c r="E454" s="6"/>
      <c r="F454" s="6"/>
      <c r="G454" s="6"/>
      <c r="H454" s="6"/>
      <c r="I454" s="6"/>
      <c r="J454" s="6">
        <v>0</v>
      </c>
      <c r="K454" s="6"/>
      <c r="L454" s="6"/>
      <c r="M454" s="6" t="e">
        <f>D454-#REF!</f>
        <v>#REF!</v>
      </c>
      <c r="N454" s="6"/>
      <c r="O454" s="23">
        <f t="shared" si="20"/>
        <v>444</v>
      </c>
      <c r="AW454" s="33">
        <f>A454</f>
        <v>444</v>
      </c>
    </row>
    <row r="455" spans="1:49" ht="15">
      <c r="A455" s="49">
        <v>445</v>
      </c>
      <c r="B455" s="1"/>
      <c r="C455" s="47" t="s">
        <v>336</v>
      </c>
      <c r="D455" s="66"/>
      <c r="E455" s="6"/>
      <c r="F455" s="6"/>
      <c r="G455" s="6"/>
      <c r="H455" s="6"/>
      <c r="I455" s="6"/>
      <c r="J455" s="6">
        <v>0</v>
      </c>
      <c r="K455" s="6"/>
      <c r="L455" s="6"/>
      <c r="M455" s="6" t="e">
        <f>D455-#REF!</f>
        <v>#REF!</v>
      </c>
      <c r="N455" s="6"/>
      <c r="O455" s="23">
        <f t="shared" si="20"/>
        <v>445</v>
      </c>
      <c r="AW455" s="33"/>
    </row>
    <row r="456" spans="1:49" ht="15">
      <c r="A456" s="49">
        <v>446</v>
      </c>
      <c r="B456" s="1"/>
      <c r="D456" s="93"/>
      <c r="E456" s="45"/>
      <c r="F456" s="45"/>
      <c r="G456" s="45"/>
      <c r="H456" s="45"/>
      <c r="I456" s="45"/>
      <c r="J456" s="6">
        <v>0</v>
      </c>
      <c r="K456" s="45"/>
      <c r="L456" s="45"/>
      <c r="M456" s="6" t="e">
        <f>D456-#REF!</f>
        <v>#REF!</v>
      </c>
      <c r="N456" s="45"/>
      <c r="O456" s="23">
        <f t="shared" si="20"/>
        <v>446</v>
      </c>
      <c r="AW456" s="33">
        <f>A456</f>
        <v>446</v>
      </c>
    </row>
    <row r="457" spans="1:49" ht="15.75" thickBot="1">
      <c r="A457" s="49">
        <v>447</v>
      </c>
      <c r="B457" s="14"/>
      <c r="C457" s="59" t="s">
        <v>189</v>
      </c>
      <c r="D457" s="80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6"/>
      <c r="L457" s="17"/>
      <c r="M457" s="17" t="e">
        <f>SUM(M454:M456)</f>
        <v>#REF!</v>
      </c>
      <c r="N457" s="17">
        <f>SUM(N454:N456)</f>
        <v>0</v>
      </c>
      <c r="O457" s="23">
        <f t="shared" si="20"/>
        <v>447</v>
      </c>
      <c r="AW457" s="33">
        <f>A457</f>
        <v>447</v>
      </c>
    </row>
    <row r="458" spans="1:49" ht="15.75" thickTop="1">
      <c r="A458" s="49">
        <v>448</v>
      </c>
      <c r="B458" s="5"/>
      <c r="C458" s="60"/>
      <c r="D458" s="6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23">
        <f t="shared" si="20"/>
        <v>448</v>
      </c>
      <c r="AW458" s="33">
        <f>A458</f>
        <v>448</v>
      </c>
    </row>
    <row r="459" spans="1:49" ht="15">
      <c r="A459" s="49">
        <v>449</v>
      </c>
      <c r="B459" s="1" t="s">
        <v>190</v>
      </c>
      <c r="C459" s="47" t="s">
        <v>191</v>
      </c>
      <c r="D459" s="66"/>
      <c r="E459" s="6"/>
      <c r="F459" s="6"/>
      <c r="G459" s="6"/>
      <c r="H459" s="6"/>
      <c r="I459" s="6"/>
      <c r="J459" s="6">
        <v>0</v>
      </c>
      <c r="K459" s="6"/>
      <c r="L459" s="6"/>
      <c r="M459" s="6" t="e">
        <f>D459-#REF!</f>
        <v>#REF!</v>
      </c>
      <c r="N459" s="6"/>
      <c r="O459" s="23">
        <f t="shared" si="20"/>
        <v>449</v>
      </c>
      <c r="AW459" s="33">
        <f>A459</f>
        <v>449</v>
      </c>
    </row>
    <row r="460" spans="1:49" ht="15">
      <c r="A460" s="49">
        <v>450</v>
      </c>
      <c r="B460" s="1"/>
      <c r="C460" s="47" t="s">
        <v>336</v>
      </c>
      <c r="D460" s="66">
        <v>-395765</v>
      </c>
      <c r="E460" s="6"/>
      <c r="F460" s="6"/>
      <c r="G460" s="6"/>
      <c r="H460" s="6"/>
      <c r="I460" s="6"/>
      <c r="J460" s="6">
        <v>-395765</v>
      </c>
      <c r="K460" s="6"/>
      <c r="L460" s="6"/>
      <c r="M460" s="6" t="e">
        <f>D460-#REF!</f>
        <v>#REF!</v>
      </c>
      <c r="N460" s="6"/>
      <c r="O460" s="23">
        <f t="shared" si="20"/>
        <v>450</v>
      </c>
      <c r="AW460" s="33"/>
    </row>
    <row r="461" spans="1:49" ht="15">
      <c r="A461" s="49">
        <v>451</v>
      </c>
      <c r="B461" s="1"/>
      <c r="D461" s="93"/>
      <c r="E461" s="45"/>
      <c r="F461" s="45"/>
      <c r="G461" s="45"/>
      <c r="H461" s="45"/>
      <c r="I461" s="45"/>
      <c r="J461" s="6">
        <v>0</v>
      </c>
      <c r="K461" s="45"/>
      <c r="L461" s="45"/>
      <c r="M461" s="6" t="e">
        <f>D461-#REF!</f>
        <v>#REF!</v>
      </c>
      <c r="N461" s="45"/>
      <c r="O461" s="23">
        <f t="shared" si="20"/>
        <v>451</v>
      </c>
      <c r="AW461" s="33">
        <f>A461</f>
        <v>451</v>
      </c>
    </row>
    <row r="462" spans="1:49" ht="15.75" thickBot="1">
      <c r="A462" s="49">
        <v>452</v>
      </c>
      <c r="B462" s="14"/>
      <c r="C462" s="59" t="s">
        <v>192</v>
      </c>
      <c r="D462" s="80">
        <v>-395765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-395765</v>
      </c>
      <c r="K462" s="6"/>
      <c r="L462" s="17"/>
      <c r="M462" s="17" t="e">
        <f>SUM(M459:M461)</f>
        <v>#REF!</v>
      </c>
      <c r="N462" s="17">
        <f>SUM(N459:N461)</f>
        <v>0</v>
      </c>
      <c r="O462" s="23">
        <f t="shared" si="20"/>
        <v>452</v>
      </c>
      <c r="AW462" s="33">
        <f>A462</f>
        <v>452</v>
      </c>
    </row>
    <row r="463" spans="1:49" ht="15.75" thickTop="1">
      <c r="A463" s="49">
        <v>453</v>
      </c>
      <c r="B463" s="5"/>
      <c r="C463" s="60"/>
      <c r="D463" s="69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23">
        <f t="shared" si="20"/>
        <v>453</v>
      </c>
      <c r="AW463" s="33">
        <f>A463</f>
        <v>453</v>
      </c>
    </row>
    <row r="464" spans="1:49" ht="15">
      <c r="A464" s="49">
        <v>454</v>
      </c>
      <c r="B464" s="1" t="s">
        <v>193</v>
      </c>
      <c r="C464" s="47" t="s">
        <v>194</v>
      </c>
      <c r="D464" s="66"/>
      <c r="E464" s="6"/>
      <c r="F464" s="6"/>
      <c r="G464" s="6"/>
      <c r="H464" s="6"/>
      <c r="I464" s="6"/>
      <c r="J464" s="6">
        <v>0</v>
      </c>
      <c r="K464" s="6"/>
      <c r="L464" s="6"/>
      <c r="M464" s="6" t="e">
        <f>D464-#REF!</f>
        <v>#REF!</v>
      </c>
      <c r="N464" s="6"/>
      <c r="O464" s="23">
        <f t="shared" si="20"/>
        <v>454</v>
      </c>
      <c r="AW464" s="33">
        <f>A464</f>
        <v>454</v>
      </c>
    </row>
    <row r="465" spans="1:49" ht="15">
      <c r="A465" s="49">
        <v>455</v>
      </c>
      <c r="B465" s="1"/>
      <c r="C465" s="47" t="s">
        <v>336</v>
      </c>
      <c r="D465" s="66">
        <v>-556927</v>
      </c>
      <c r="E465" s="6"/>
      <c r="F465" s="6"/>
      <c r="G465" s="6"/>
      <c r="H465" s="6"/>
      <c r="I465" s="6"/>
      <c r="J465" s="6">
        <v>-556927</v>
      </c>
      <c r="K465" s="6"/>
      <c r="L465" s="6"/>
      <c r="M465" s="6" t="e">
        <f>D465-#REF!</f>
        <v>#REF!</v>
      </c>
      <c r="N465" s="6"/>
      <c r="O465" s="23">
        <f t="shared" si="20"/>
        <v>455</v>
      </c>
      <c r="AW465" s="33"/>
    </row>
    <row r="466" spans="1:49" ht="15">
      <c r="A466" s="49">
        <v>456</v>
      </c>
      <c r="B466" s="1"/>
      <c r="D466" s="93"/>
      <c r="E466" s="45"/>
      <c r="F466" s="45"/>
      <c r="G466" s="45"/>
      <c r="H466" s="45"/>
      <c r="I466" s="45"/>
      <c r="J466" s="6">
        <v>0</v>
      </c>
      <c r="K466" s="45"/>
      <c r="L466" s="45"/>
      <c r="M466" s="6" t="e">
        <f>D466-#REF!</f>
        <v>#REF!</v>
      </c>
      <c r="N466" s="45"/>
      <c r="O466" s="23">
        <f t="shared" si="20"/>
        <v>456</v>
      </c>
      <c r="AW466" s="33">
        <f>A466</f>
        <v>456</v>
      </c>
    </row>
    <row r="467" spans="1:49" ht="15.75" thickBot="1">
      <c r="A467" s="49">
        <v>457</v>
      </c>
      <c r="B467" s="14"/>
      <c r="C467" s="59" t="s">
        <v>195</v>
      </c>
      <c r="D467" s="80">
        <v>-556927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-556927</v>
      </c>
      <c r="K467" s="6"/>
      <c r="L467" s="17"/>
      <c r="M467" s="17" t="e">
        <f>SUM(M464:M466)</f>
        <v>#REF!</v>
      </c>
      <c r="N467" s="17">
        <f>SUM(N464:N466)</f>
        <v>0</v>
      </c>
      <c r="O467" s="23">
        <f t="shared" si="20"/>
        <v>457</v>
      </c>
      <c r="AW467" s="33">
        <f>A467</f>
        <v>457</v>
      </c>
    </row>
    <row r="468" spans="1:49" ht="15.75" thickTop="1">
      <c r="A468" s="49">
        <v>458</v>
      </c>
      <c r="B468" s="5"/>
      <c r="C468" s="60"/>
      <c r="D468" s="69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23">
        <f t="shared" si="20"/>
        <v>458</v>
      </c>
      <c r="AW468" s="33">
        <f>A468</f>
        <v>458</v>
      </c>
    </row>
    <row r="469" spans="1:49" ht="15">
      <c r="A469" s="49">
        <v>459</v>
      </c>
      <c r="B469" s="1" t="s">
        <v>196</v>
      </c>
      <c r="C469" s="47" t="s">
        <v>197</v>
      </c>
      <c r="D469" s="66"/>
      <c r="E469" s="6"/>
      <c r="F469" s="6"/>
      <c r="G469" s="6"/>
      <c r="H469" s="6"/>
      <c r="I469" s="6"/>
      <c r="J469" s="6">
        <v>0</v>
      </c>
      <c r="K469" s="6"/>
      <c r="L469" s="6"/>
      <c r="M469" s="6" t="e">
        <f>D469-#REF!</f>
        <v>#REF!</v>
      </c>
      <c r="N469" s="6"/>
      <c r="O469" s="23">
        <f t="shared" si="20"/>
        <v>459</v>
      </c>
      <c r="AW469" s="33">
        <f>A469</f>
        <v>459</v>
      </c>
    </row>
    <row r="470" spans="1:49" ht="15">
      <c r="A470" s="49">
        <v>460</v>
      </c>
      <c r="B470" s="1"/>
      <c r="C470" s="47" t="s">
        <v>336</v>
      </c>
      <c r="D470" s="66">
        <v>-335174</v>
      </c>
      <c r="E470" s="6"/>
      <c r="F470" s="6"/>
      <c r="G470" s="6"/>
      <c r="H470" s="6"/>
      <c r="I470" s="6"/>
      <c r="J470" s="6">
        <v>-335174</v>
      </c>
      <c r="K470" s="6"/>
      <c r="L470" s="6"/>
      <c r="M470" s="6" t="e">
        <f>D470-#REF!</f>
        <v>#REF!</v>
      </c>
      <c r="N470" s="6"/>
      <c r="O470" s="23">
        <f t="shared" si="20"/>
        <v>460</v>
      </c>
      <c r="AW470" s="33"/>
    </row>
    <row r="471" spans="1:49" ht="15">
      <c r="A471" s="49">
        <v>461</v>
      </c>
      <c r="B471" s="1"/>
      <c r="C471" s="50" t="s">
        <v>5</v>
      </c>
      <c r="D471" s="93"/>
      <c r="E471" s="45"/>
      <c r="F471" s="45"/>
      <c r="G471" s="45"/>
      <c r="H471" s="45"/>
      <c r="I471" s="45"/>
      <c r="J471" s="6">
        <v>0</v>
      </c>
      <c r="K471" s="45"/>
      <c r="L471" s="45"/>
      <c r="M471" s="6" t="e">
        <f>D471-#REF!</f>
        <v>#REF!</v>
      </c>
      <c r="N471" s="45"/>
      <c r="O471" s="23">
        <f t="shared" si="20"/>
        <v>461</v>
      </c>
      <c r="AW471" s="33">
        <f>A471</f>
        <v>461</v>
      </c>
    </row>
    <row r="472" spans="1:49" ht="15.75" thickBot="1">
      <c r="A472" s="49">
        <v>462</v>
      </c>
      <c r="B472" s="14"/>
      <c r="C472" s="59" t="s">
        <v>198</v>
      </c>
      <c r="D472" s="80">
        <v>-335174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-335174</v>
      </c>
      <c r="K472" s="6"/>
      <c r="L472" s="17"/>
      <c r="M472" s="17" t="e">
        <f>SUM(M469:M471)</f>
        <v>#REF!</v>
      </c>
      <c r="N472" s="17">
        <f>SUM(N469:N471)</f>
        <v>0</v>
      </c>
      <c r="O472" s="23">
        <f t="shared" si="20"/>
        <v>462</v>
      </c>
      <c r="AW472" s="33">
        <f>A472</f>
        <v>462</v>
      </c>
    </row>
    <row r="473" spans="1:49" ht="15.75" thickTop="1">
      <c r="A473" s="49">
        <v>463</v>
      </c>
      <c r="B473" s="5"/>
      <c r="C473" s="60"/>
      <c r="D473" s="69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23">
        <f t="shared" si="20"/>
        <v>463</v>
      </c>
      <c r="AW473" s="33">
        <f>A473</f>
        <v>463</v>
      </c>
    </row>
    <row r="474" spans="1:49" ht="15">
      <c r="A474" s="49">
        <v>464</v>
      </c>
      <c r="B474" s="1" t="s">
        <v>199</v>
      </c>
      <c r="C474" s="47" t="s">
        <v>200</v>
      </c>
      <c r="D474" s="66"/>
      <c r="E474" s="6"/>
      <c r="F474" s="6"/>
      <c r="G474" s="6"/>
      <c r="H474" s="6"/>
      <c r="I474" s="6"/>
      <c r="J474" s="6">
        <v>0</v>
      </c>
      <c r="K474" s="6"/>
      <c r="L474" s="6"/>
      <c r="M474" s="6" t="e">
        <f>D474-#REF!</f>
        <v>#REF!</v>
      </c>
      <c r="N474" s="6"/>
      <c r="O474" s="23">
        <f t="shared" si="20"/>
        <v>464</v>
      </c>
      <c r="AW474" s="33">
        <f>A474</f>
        <v>464</v>
      </c>
    </row>
    <row r="475" spans="1:49" ht="15">
      <c r="A475" s="49">
        <v>465</v>
      </c>
      <c r="B475" s="1"/>
      <c r="C475" s="47" t="s">
        <v>336</v>
      </c>
      <c r="D475" s="66">
        <v>-647443</v>
      </c>
      <c r="E475" s="6"/>
      <c r="F475" s="6"/>
      <c r="G475" s="6"/>
      <c r="H475" s="6"/>
      <c r="I475" s="6"/>
      <c r="J475" s="6">
        <v>-647443</v>
      </c>
      <c r="K475" s="6"/>
      <c r="L475" s="6"/>
      <c r="M475" s="6" t="e">
        <f>D475-#REF!</f>
        <v>#REF!</v>
      </c>
      <c r="N475" s="6"/>
      <c r="O475" s="23">
        <f t="shared" si="20"/>
        <v>465</v>
      </c>
      <c r="AW475" s="33"/>
    </row>
    <row r="476" spans="1:49" ht="15">
      <c r="A476" s="49">
        <v>466</v>
      </c>
      <c r="B476" s="1"/>
      <c r="D476" s="93"/>
      <c r="E476" s="45"/>
      <c r="F476" s="45"/>
      <c r="G476" s="45"/>
      <c r="H476" s="45"/>
      <c r="I476" s="45"/>
      <c r="J476" s="6">
        <v>0</v>
      </c>
      <c r="K476" s="45"/>
      <c r="L476" s="45"/>
      <c r="M476" s="6" t="e">
        <f>D476-#REF!</f>
        <v>#REF!</v>
      </c>
      <c r="N476" s="45"/>
      <c r="O476" s="23">
        <f t="shared" si="20"/>
        <v>466</v>
      </c>
      <c r="AW476" s="33">
        <f aca="true" t="shared" si="21" ref="AW476:AW563">A476</f>
        <v>466</v>
      </c>
    </row>
    <row r="477" spans="1:49" ht="15.75" thickBot="1">
      <c r="A477" s="49">
        <v>467</v>
      </c>
      <c r="B477" s="14"/>
      <c r="C477" s="59" t="s">
        <v>201</v>
      </c>
      <c r="D477" s="80">
        <v>-647443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-647443</v>
      </c>
      <c r="K477" s="6"/>
      <c r="L477" s="17"/>
      <c r="M477" s="17" t="e">
        <f>SUM(M474:M476)</f>
        <v>#REF!</v>
      </c>
      <c r="N477" s="17">
        <f>SUM(N474:N476)</f>
        <v>0</v>
      </c>
      <c r="O477" s="23">
        <f t="shared" si="20"/>
        <v>467</v>
      </c>
      <c r="AW477" s="33">
        <f t="shared" si="21"/>
        <v>467</v>
      </c>
    </row>
    <row r="478" spans="1:49" ht="15.75" thickTop="1">
      <c r="A478" s="49">
        <v>468</v>
      </c>
      <c r="B478" s="5"/>
      <c r="C478" s="60"/>
      <c r="D478" s="69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23">
        <f t="shared" si="20"/>
        <v>468</v>
      </c>
      <c r="AW478" s="33">
        <f t="shared" si="21"/>
        <v>468</v>
      </c>
    </row>
    <row r="479" spans="1:49" ht="15">
      <c r="A479" s="49">
        <v>469</v>
      </c>
      <c r="B479" s="1" t="s">
        <v>202</v>
      </c>
      <c r="C479" s="47" t="s">
        <v>203</v>
      </c>
      <c r="D479" s="66"/>
      <c r="E479" s="6"/>
      <c r="F479" s="6"/>
      <c r="G479" s="6"/>
      <c r="H479" s="6"/>
      <c r="I479" s="6"/>
      <c r="J479" s="6">
        <v>0</v>
      </c>
      <c r="K479" s="6"/>
      <c r="L479" s="6"/>
      <c r="M479" s="6" t="e">
        <f>D479-#REF!</f>
        <v>#REF!</v>
      </c>
      <c r="N479" s="6"/>
      <c r="O479" s="23">
        <f t="shared" si="20"/>
        <v>469</v>
      </c>
      <c r="AW479" s="33">
        <f t="shared" si="21"/>
        <v>469</v>
      </c>
    </row>
    <row r="480" spans="1:49" ht="15">
      <c r="A480" s="49">
        <v>470</v>
      </c>
      <c r="B480" s="1"/>
      <c r="C480" s="47" t="s">
        <v>336</v>
      </c>
      <c r="D480" s="66">
        <v>-23611</v>
      </c>
      <c r="E480" s="6"/>
      <c r="F480" s="6"/>
      <c r="G480" s="6"/>
      <c r="H480" s="6"/>
      <c r="I480" s="6"/>
      <c r="J480" s="6">
        <v>-23611</v>
      </c>
      <c r="K480" s="6"/>
      <c r="L480" s="6"/>
      <c r="M480" s="6" t="e">
        <f>D480-#REF!</f>
        <v>#REF!</v>
      </c>
      <c r="N480" s="6"/>
      <c r="O480" s="23">
        <f t="shared" si="20"/>
        <v>470</v>
      </c>
      <c r="AW480" s="33"/>
    </row>
    <row r="481" spans="1:49" ht="15">
      <c r="A481" s="49">
        <v>471</v>
      </c>
      <c r="B481" s="1"/>
      <c r="D481" s="93"/>
      <c r="E481" s="45"/>
      <c r="F481" s="45"/>
      <c r="G481" s="45"/>
      <c r="H481" s="45"/>
      <c r="I481" s="45"/>
      <c r="J481" s="6">
        <v>0</v>
      </c>
      <c r="K481" s="45"/>
      <c r="L481" s="45"/>
      <c r="M481" s="6" t="e">
        <f>D481-#REF!</f>
        <v>#REF!</v>
      </c>
      <c r="N481" s="45"/>
      <c r="O481" s="23">
        <f t="shared" si="20"/>
        <v>471</v>
      </c>
      <c r="AW481" s="33">
        <f t="shared" si="21"/>
        <v>471</v>
      </c>
    </row>
    <row r="482" spans="1:49" ht="15.75" thickBot="1">
      <c r="A482" s="49">
        <v>472</v>
      </c>
      <c r="B482" s="14"/>
      <c r="C482" s="59" t="s">
        <v>204</v>
      </c>
      <c r="D482" s="80">
        <v>-23611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-23611</v>
      </c>
      <c r="K482" s="6"/>
      <c r="L482" s="17"/>
      <c r="M482" s="17" t="e">
        <f>SUM(M479:M481)</f>
        <v>#REF!</v>
      </c>
      <c r="N482" s="17">
        <f>SUM(N479:N481)</f>
        <v>0</v>
      </c>
      <c r="O482" s="23">
        <f t="shared" si="20"/>
        <v>472</v>
      </c>
      <c r="AW482" s="33">
        <f t="shared" si="21"/>
        <v>472</v>
      </c>
    </row>
    <row r="483" spans="1:49" ht="15.75" thickTop="1">
      <c r="A483" s="49">
        <v>473</v>
      </c>
      <c r="B483" s="5"/>
      <c r="C483" s="60"/>
      <c r="D483" s="69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23">
        <f t="shared" si="20"/>
        <v>473</v>
      </c>
      <c r="AW483" s="33">
        <f t="shared" si="21"/>
        <v>473</v>
      </c>
    </row>
    <row r="484" spans="1:49" ht="15">
      <c r="A484" s="49">
        <v>474</v>
      </c>
      <c r="B484" s="1" t="s">
        <v>205</v>
      </c>
      <c r="C484" s="47" t="s">
        <v>206</v>
      </c>
      <c r="D484" s="66"/>
      <c r="E484" s="6"/>
      <c r="F484" s="6"/>
      <c r="G484" s="6"/>
      <c r="H484" s="6"/>
      <c r="I484" s="6"/>
      <c r="J484" s="6">
        <v>0</v>
      </c>
      <c r="K484" s="6"/>
      <c r="L484" s="6"/>
      <c r="M484" s="6" t="e">
        <f>D484-#REF!</f>
        <v>#REF!</v>
      </c>
      <c r="N484" s="6"/>
      <c r="O484" s="23">
        <f aca="true" t="shared" si="22" ref="O484:O492">A484</f>
        <v>474</v>
      </c>
      <c r="AW484" s="33">
        <f t="shared" si="21"/>
        <v>474</v>
      </c>
    </row>
    <row r="485" spans="1:49" ht="15">
      <c r="A485" s="49">
        <v>475</v>
      </c>
      <c r="B485" s="1"/>
      <c r="C485" s="47" t="s">
        <v>336</v>
      </c>
      <c r="D485" s="66">
        <v>-54561</v>
      </c>
      <c r="E485" s="6"/>
      <c r="F485" s="6"/>
      <c r="G485" s="6"/>
      <c r="H485" s="6"/>
      <c r="I485" s="6"/>
      <c r="J485" s="6">
        <v>-54561</v>
      </c>
      <c r="K485" s="6"/>
      <c r="L485" s="6"/>
      <c r="M485" s="6" t="e">
        <f>D485-#REF!</f>
        <v>#REF!</v>
      </c>
      <c r="N485" s="6"/>
      <c r="O485" s="23">
        <f t="shared" si="22"/>
        <v>475</v>
      </c>
      <c r="AW485" s="33"/>
    </row>
    <row r="486" spans="1:49" ht="15">
      <c r="A486" s="49">
        <v>476</v>
      </c>
      <c r="B486" s="1"/>
      <c r="D486" s="93"/>
      <c r="E486" s="45"/>
      <c r="F486" s="45"/>
      <c r="G486" s="45"/>
      <c r="H486" s="45"/>
      <c r="I486" s="45"/>
      <c r="J486" s="6">
        <v>0</v>
      </c>
      <c r="K486" s="45"/>
      <c r="L486" s="45"/>
      <c r="M486" s="6" t="e">
        <f>D486-#REF!</f>
        <v>#REF!</v>
      </c>
      <c r="N486" s="45"/>
      <c r="O486" s="23">
        <f t="shared" si="22"/>
        <v>476</v>
      </c>
      <c r="AW486" s="33">
        <f t="shared" si="21"/>
        <v>476</v>
      </c>
    </row>
    <row r="487" spans="1:49" ht="15.75" thickBot="1">
      <c r="A487" s="49">
        <v>477</v>
      </c>
      <c r="B487" s="14"/>
      <c r="C487" s="59" t="s">
        <v>207</v>
      </c>
      <c r="D487" s="80">
        <v>-54561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-54561</v>
      </c>
      <c r="K487" s="6"/>
      <c r="L487" s="17"/>
      <c r="M487" s="17" t="e">
        <f>SUM(M484:M486)</f>
        <v>#REF!</v>
      </c>
      <c r="N487" s="17">
        <f>SUM(N484:N486)</f>
        <v>0</v>
      </c>
      <c r="O487" s="23">
        <f t="shared" si="22"/>
        <v>477</v>
      </c>
      <c r="AW487" s="33">
        <f t="shared" si="21"/>
        <v>477</v>
      </c>
    </row>
    <row r="488" spans="1:49" ht="15.75" thickTop="1">
      <c r="A488" s="49">
        <v>478</v>
      </c>
      <c r="B488" s="5"/>
      <c r="C488" s="60"/>
      <c r="D488" s="69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23">
        <f t="shared" si="22"/>
        <v>478</v>
      </c>
      <c r="AW488" s="33">
        <f t="shared" si="21"/>
        <v>478</v>
      </c>
    </row>
    <row r="489" spans="1:49" ht="15">
      <c r="A489" s="49">
        <v>479</v>
      </c>
      <c r="B489" s="1" t="s">
        <v>208</v>
      </c>
      <c r="C489" s="47" t="s">
        <v>209</v>
      </c>
      <c r="D489" s="66"/>
      <c r="E489" s="6"/>
      <c r="F489" s="6"/>
      <c r="G489" s="6"/>
      <c r="H489" s="6"/>
      <c r="I489" s="6"/>
      <c r="J489" s="6">
        <v>0</v>
      </c>
      <c r="K489" s="6"/>
      <c r="L489" s="6"/>
      <c r="M489" s="6" t="e">
        <f>D489-#REF!</f>
        <v>#REF!</v>
      </c>
      <c r="N489" s="6"/>
      <c r="O489" s="23">
        <f t="shared" si="22"/>
        <v>479</v>
      </c>
      <c r="AW489" s="33">
        <f t="shared" si="21"/>
        <v>479</v>
      </c>
    </row>
    <row r="490" spans="1:49" ht="15">
      <c r="A490" s="49">
        <v>480</v>
      </c>
      <c r="B490" s="1"/>
      <c r="C490" s="47" t="s">
        <v>416</v>
      </c>
      <c r="D490" s="66">
        <v>878000</v>
      </c>
      <c r="E490" s="6"/>
      <c r="F490" s="6"/>
      <c r="G490" s="6"/>
      <c r="H490" s="6"/>
      <c r="I490" s="6"/>
      <c r="J490" s="6">
        <v>878000</v>
      </c>
      <c r="K490" s="6"/>
      <c r="L490" s="6"/>
      <c r="M490" s="6" t="e">
        <f>D490-#REF!</f>
        <v>#REF!</v>
      </c>
      <c r="N490" s="6"/>
      <c r="O490" s="23">
        <f t="shared" si="22"/>
        <v>480</v>
      </c>
      <c r="AW490" s="33"/>
    </row>
    <row r="491" spans="1:49" ht="15">
      <c r="A491" s="49">
        <v>481</v>
      </c>
      <c r="B491" s="1"/>
      <c r="C491" s="47" t="s">
        <v>456</v>
      </c>
      <c r="D491" s="66">
        <v>5955</v>
      </c>
      <c r="E491" s="6"/>
      <c r="F491" s="6"/>
      <c r="G491" s="6"/>
      <c r="H491" s="6"/>
      <c r="I491" s="6"/>
      <c r="J491" s="6">
        <v>5955</v>
      </c>
      <c r="K491" s="6"/>
      <c r="L491" s="6"/>
      <c r="M491" s="6" t="e">
        <f>D491-#REF!</f>
        <v>#REF!</v>
      </c>
      <c r="N491" s="6"/>
      <c r="O491" s="23">
        <f t="shared" si="22"/>
        <v>481</v>
      </c>
      <c r="AW491" s="33"/>
    </row>
    <row r="492" spans="1:49" ht="15">
      <c r="A492" s="49">
        <v>482</v>
      </c>
      <c r="B492" s="1"/>
      <c r="C492" s="47" t="s">
        <v>336</v>
      </c>
      <c r="D492" s="66">
        <v>-1610232</v>
      </c>
      <c r="E492" s="6"/>
      <c r="F492" s="6"/>
      <c r="G492" s="6"/>
      <c r="H492" s="6"/>
      <c r="I492" s="6"/>
      <c r="J492" s="6">
        <v>-1610232</v>
      </c>
      <c r="K492" s="6"/>
      <c r="L492" s="6"/>
      <c r="M492" s="6" t="e">
        <f>D492-#REF!</f>
        <v>#REF!</v>
      </c>
      <c r="N492" s="6"/>
      <c r="O492" s="23">
        <f t="shared" si="22"/>
        <v>482</v>
      </c>
      <c r="AW492" s="33"/>
    </row>
    <row r="493" spans="1:49" ht="15">
      <c r="A493" s="49">
        <v>483</v>
      </c>
      <c r="B493" s="1"/>
      <c r="D493" s="93"/>
      <c r="E493" s="45"/>
      <c r="F493" s="45"/>
      <c r="G493" s="45"/>
      <c r="H493" s="45"/>
      <c r="I493" s="45"/>
      <c r="J493" s="6">
        <v>0</v>
      </c>
      <c r="K493" s="45"/>
      <c r="L493" s="45"/>
      <c r="M493" s="6" t="e">
        <f>D493-#REF!</f>
        <v>#REF!</v>
      </c>
      <c r="N493" s="45"/>
      <c r="O493" s="23">
        <f aca="true" t="shared" si="23" ref="O493:O554">A493</f>
        <v>483</v>
      </c>
      <c r="AW493" s="33">
        <f t="shared" si="21"/>
        <v>483</v>
      </c>
    </row>
    <row r="494" spans="1:49" ht="15.75" thickBot="1">
      <c r="A494" s="49">
        <v>484</v>
      </c>
      <c r="B494" s="14"/>
      <c r="C494" s="59" t="s">
        <v>210</v>
      </c>
      <c r="D494" s="80">
        <v>-726277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-726277</v>
      </c>
      <c r="K494" s="6"/>
      <c r="L494" s="17"/>
      <c r="M494" s="17" t="e">
        <f>SUM(M489:M493)</f>
        <v>#REF!</v>
      </c>
      <c r="N494" s="17">
        <f>SUM(N489:N493)</f>
        <v>0</v>
      </c>
      <c r="O494" s="23">
        <f t="shared" si="23"/>
        <v>484</v>
      </c>
      <c r="AW494" s="33">
        <f t="shared" si="21"/>
        <v>484</v>
      </c>
    </row>
    <row r="495" spans="1:49" ht="15.75" thickTop="1">
      <c r="A495" s="49">
        <v>485</v>
      </c>
      <c r="B495" s="5"/>
      <c r="C495" s="60"/>
      <c r="D495" s="69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23">
        <f t="shared" si="23"/>
        <v>485</v>
      </c>
      <c r="AW495" s="33">
        <f t="shared" si="21"/>
        <v>485</v>
      </c>
    </row>
    <row r="496" spans="1:49" ht="15">
      <c r="A496" s="49">
        <v>486</v>
      </c>
      <c r="B496" s="1" t="s">
        <v>211</v>
      </c>
      <c r="C496" s="47" t="s">
        <v>212</v>
      </c>
      <c r="D496" s="66"/>
      <c r="E496" s="6"/>
      <c r="F496" s="6"/>
      <c r="G496" s="6"/>
      <c r="H496" s="6"/>
      <c r="I496" s="6"/>
      <c r="J496" s="6">
        <v>0</v>
      </c>
      <c r="K496" s="6"/>
      <c r="L496" s="6"/>
      <c r="M496" s="6" t="e">
        <f>D496-#REF!</f>
        <v>#REF!</v>
      </c>
      <c r="N496" s="6"/>
      <c r="O496" s="23">
        <f t="shared" si="23"/>
        <v>486</v>
      </c>
      <c r="AW496" s="33">
        <f t="shared" si="21"/>
        <v>486</v>
      </c>
    </row>
    <row r="497" spans="1:49" ht="15">
      <c r="A497" s="49">
        <v>487</v>
      </c>
      <c r="B497" s="1"/>
      <c r="C497" s="47" t="s">
        <v>416</v>
      </c>
      <c r="D497" s="66">
        <v>878000</v>
      </c>
      <c r="E497" s="6"/>
      <c r="F497" s="6"/>
      <c r="G497" s="6"/>
      <c r="H497" s="6"/>
      <c r="I497" s="6"/>
      <c r="J497" s="6">
        <v>878000</v>
      </c>
      <c r="K497" s="81"/>
      <c r="L497" s="6"/>
      <c r="M497" s="81" t="e">
        <f>D497-#REF!</f>
        <v>#REF!</v>
      </c>
      <c r="N497" s="81"/>
      <c r="O497" s="23">
        <f t="shared" si="23"/>
        <v>487</v>
      </c>
      <c r="AW497" s="33"/>
    </row>
    <row r="498" spans="1:49" ht="15">
      <c r="A498" s="49">
        <v>488</v>
      </c>
      <c r="B498" s="1"/>
      <c r="C498" s="47" t="s">
        <v>336</v>
      </c>
      <c r="D498" s="66">
        <v>-1813690</v>
      </c>
      <c r="E498" s="6"/>
      <c r="F498" s="6"/>
      <c r="G498" s="6"/>
      <c r="H498" s="6"/>
      <c r="I498" s="6"/>
      <c r="J498" s="6">
        <v>-1813690</v>
      </c>
      <c r="K498" s="81"/>
      <c r="L498" s="6"/>
      <c r="M498" s="81" t="e">
        <f>D498-#REF!</f>
        <v>#REF!</v>
      </c>
      <c r="N498" s="81"/>
      <c r="O498" s="23">
        <f t="shared" si="23"/>
        <v>488</v>
      </c>
      <c r="AW498" s="33"/>
    </row>
    <row r="499" spans="1:49" ht="15">
      <c r="A499" s="49">
        <v>489</v>
      </c>
      <c r="B499" s="1"/>
      <c r="D499" s="93"/>
      <c r="E499" s="45"/>
      <c r="F499" s="45"/>
      <c r="G499" s="45"/>
      <c r="H499" s="45"/>
      <c r="I499" s="45"/>
      <c r="J499" s="6">
        <v>0</v>
      </c>
      <c r="K499" s="45"/>
      <c r="L499" s="45"/>
      <c r="M499" s="6" t="e">
        <f>D499-#REF!</f>
        <v>#REF!</v>
      </c>
      <c r="N499" s="45"/>
      <c r="O499" s="23">
        <f t="shared" si="23"/>
        <v>489</v>
      </c>
      <c r="AW499" s="33">
        <f t="shared" si="21"/>
        <v>489</v>
      </c>
    </row>
    <row r="500" spans="1:49" ht="15.75" thickBot="1">
      <c r="A500" s="49">
        <v>490</v>
      </c>
      <c r="B500" s="14"/>
      <c r="C500" s="59" t="s">
        <v>213</v>
      </c>
      <c r="D500" s="80">
        <v>-935690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-935690</v>
      </c>
      <c r="K500" s="6"/>
      <c r="L500" s="17"/>
      <c r="M500" s="17" t="e">
        <f>SUM(M496:M499)</f>
        <v>#REF!</v>
      </c>
      <c r="N500" s="17">
        <f>SUM(N496:N499)</f>
        <v>0</v>
      </c>
      <c r="O500" s="23">
        <f t="shared" si="23"/>
        <v>490</v>
      </c>
      <c r="AW500" s="33">
        <f t="shared" si="21"/>
        <v>490</v>
      </c>
    </row>
    <row r="501" spans="1:49" ht="15.75" thickTop="1">
      <c r="A501" s="49">
        <v>491</v>
      </c>
      <c r="B501" s="5"/>
      <c r="C501" s="60"/>
      <c r="D501" s="69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23">
        <f t="shared" si="23"/>
        <v>491</v>
      </c>
      <c r="AW501" s="33">
        <f t="shared" si="21"/>
        <v>491</v>
      </c>
    </row>
    <row r="502" spans="1:49" ht="15">
      <c r="A502" s="49">
        <v>492</v>
      </c>
      <c r="B502" s="1" t="s">
        <v>214</v>
      </c>
      <c r="C502" s="47" t="s">
        <v>215</v>
      </c>
      <c r="D502" s="66"/>
      <c r="E502" s="6"/>
      <c r="F502" s="6"/>
      <c r="G502" s="6"/>
      <c r="H502" s="6"/>
      <c r="I502" s="6"/>
      <c r="J502" s="6">
        <v>0</v>
      </c>
      <c r="K502" s="6"/>
      <c r="L502" s="6"/>
      <c r="M502" s="6" t="e">
        <f>D502-#REF!</f>
        <v>#REF!</v>
      </c>
      <c r="N502" s="6"/>
      <c r="O502" s="23">
        <f t="shared" si="23"/>
        <v>492</v>
      </c>
      <c r="AW502" s="33">
        <f t="shared" si="21"/>
        <v>492</v>
      </c>
    </row>
    <row r="503" spans="1:49" ht="15">
      <c r="A503" s="49">
        <v>493</v>
      </c>
      <c r="B503" s="1"/>
      <c r="C503" s="47" t="s">
        <v>336</v>
      </c>
      <c r="D503" s="66">
        <v>-138517</v>
      </c>
      <c r="E503" s="6"/>
      <c r="F503" s="6"/>
      <c r="G503" s="6"/>
      <c r="H503" s="6"/>
      <c r="I503" s="6"/>
      <c r="J503" s="6">
        <v>-138517</v>
      </c>
      <c r="K503" s="81"/>
      <c r="L503" s="6"/>
      <c r="M503" s="81" t="e">
        <f>D503-#REF!</f>
        <v>#REF!</v>
      </c>
      <c r="N503" s="81"/>
      <c r="O503" s="23">
        <f t="shared" si="23"/>
        <v>493</v>
      </c>
      <c r="AW503" s="33"/>
    </row>
    <row r="504" spans="1:49" ht="15">
      <c r="A504" s="49">
        <v>494</v>
      </c>
      <c r="B504" s="1"/>
      <c r="D504" s="93"/>
      <c r="E504" s="45"/>
      <c r="F504" s="45"/>
      <c r="G504" s="45"/>
      <c r="H504" s="45"/>
      <c r="I504" s="45"/>
      <c r="J504" s="6">
        <v>0</v>
      </c>
      <c r="K504" s="45"/>
      <c r="L504" s="45"/>
      <c r="M504" s="6" t="e">
        <f>D504-#REF!</f>
        <v>#REF!</v>
      </c>
      <c r="N504" s="45"/>
      <c r="O504" s="23">
        <f t="shared" si="23"/>
        <v>494</v>
      </c>
      <c r="AW504" s="33">
        <f t="shared" si="21"/>
        <v>494</v>
      </c>
    </row>
    <row r="505" spans="1:49" ht="15.75" thickBot="1">
      <c r="A505" s="49">
        <v>495</v>
      </c>
      <c r="B505" s="14"/>
      <c r="C505" s="59" t="s">
        <v>216</v>
      </c>
      <c r="D505" s="80">
        <v>-138517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-138517</v>
      </c>
      <c r="K505" s="6"/>
      <c r="L505" s="17"/>
      <c r="M505" s="17" t="e">
        <f>SUM(M502:M504)</f>
        <v>#REF!</v>
      </c>
      <c r="N505" s="17">
        <f>SUM(N502:N504)</f>
        <v>0</v>
      </c>
      <c r="O505" s="23">
        <f t="shared" si="23"/>
        <v>495</v>
      </c>
      <c r="AW505" s="33">
        <f t="shared" si="21"/>
        <v>495</v>
      </c>
    </row>
    <row r="506" spans="1:49" ht="15.75" thickTop="1">
      <c r="A506" s="49">
        <v>496</v>
      </c>
      <c r="B506" s="5"/>
      <c r="C506" s="60"/>
      <c r="D506" s="69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23">
        <f t="shared" si="23"/>
        <v>496</v>
      </c>
      <c r="AW506" s="33">
        <f t="shared" si="21"/>
        <v>496</v>
      </c>
    </row>
    <row r="507" spans="1:49" ht="15">
      <c r="A507" s="49">
        <v>497</v>
      </c>
      <c r="B507" s="1" t="s">
        <v>217</v>
      </c>
      <c r="C507" s="47" t="s">
        <v>218</v>
      </c>
      <c r="D507" s="66"/>
      <c r="E507" s="6"/>
      <c r="F507" s="6"/>
      <c r="G507" s="6"/>
      <c r="H507" s="6"/>
      <c r="I507" s="6"/>
      <c r="J507" s="6">
        <v>0</v>
      </c>
      <c r="K507" s="6"/>
      <c r="L507" s="6"/>
      <c r="M507" s="6" t="e">
        <f>D507-#REF!</f>
        <v>#REF!</v>
      </c>
      <c r="N507" s="6"/>
      <c r="O507" s="23">
        <f t="shared" si="23"/>
        <v>497</v>
      </c>
      <c r="AW507" s="33">
        <f t="shared" si="21"/>
        <v>497</v>
      </c>
    </row>
    <row r="508" spans="1:49" ht="15">
      <c r="A508" s="49">
        <v>498</v>
      </c>
      <c r="B508" s="1"/>
      <c r="C508" s="47" t="s">
        <v>417</v>
      </c>
      <c r="D508" s="66"/>
      <c r="E508" s="6"/>
      <c r="F508" s="6"/>
      <c r="G508" s="6"/>
      <c r="H508" s="6"/>
      <c r="I508" s="6"/>
      <c r="J508" s="6">
        <v>0</v>
      </c>
      <c r="K508" s="6"/>
      <c r="L508" s="6"/>
      <c r="M508" s="6" t="e">
        <f>D508-#REF!</f>
        <v>#REF!</v>
      </c>
      <c r="N508" s="6"/>
      <c r="O508" s="23">
        <f t="shared" si="23"/>
        <v>498</v>
      </c>
      <c r="AW508" s="33"/>
    </row>
    <row r="509" spans="1:49" ht="15">
      <c r="A509" s="49">
        <v>499</v>
      </c>
      <c r="B509" s="1"/>
      <c r="C509" s="47" t="s">
        <v>457</v>
      </c>
      <c r="D509" s="66"/>
      <c r="E509" s="6"/>
      <c r="F509" s="6">
        <v>168000</v>
      </c>
      <c r="G509" s="6"/>
      <c r="H509" s="6"/>
      <c r="I509" s="6"/>
      <c r="J509" s="6">
        <v>168000</v>
      </c>
      <c r="K509" s="6"/>
      <c r="L509" s="6"/>
      <c r="M509" s="6" t="e">
        <f>D509-#REF!</f>
        <v>#REF!</v>
      </c>
      <c r="N509" s="6"/>
      <c r="O509" s="23">
        <f t="shared" si="23"/>
        <v>499</v>
      </c>
      <c r="AW509" s="33"/>
    </row>
    <row r="510" spans="1:49" ht="15">
      <c r="A510" s="49">
        <v>500</v>
      </c>
      <c r="B510" s="1"/>
      <c r="C510" s="47" t="s">
        <v>336</v>
      </c>
      <c r="D510" s="66">
        <v>-124703</v>
      </c>
      <c r="E510" s="6"/>
      <c r="F510" s="6"/>
      <c r="G510" s="6"/>
      <c r="H510" s="6"/>
      <c r="I510" s="6"/>
      <c r="J510" s="6">
        <v>-124703</v>
      </c>
      <c r="K510" s="6"/>
      <c r="L510" s="6"/>
      <c r="M510" s="6" t="e">
        <f>D510-#REF!</f>
        <v>#REF!</v>
      </c>
      <c r="N510" s="6"/>
      <c r="O510" s="23">
        <f t="shared" si="23"/>
        <v>500</v>
      </c>
      <c r="AW510" s="33"/>
    </row>
    <row r="511" spans="1:49" ht="15">
      <c r="A511" s="49">
        <v>501</v>
      </c>
      <c r="B511" s="1"/>
      <c r="D511" s="93"/>
      <c r="E511" s="45"/>
      <c r="F511" s="45"/>
      <c r="G511" s="45"/>
      <c r="H511" s="45"/>
      <c r="I511" s="45"/>
      <c r="J511" s="6">
        <v>0</v>
      </c>
      <c r="K511" s="45"/>
      <c r="L511" s="45"/>
      <c r="M511" s="6" t="e">
        <f>D511-#REF!</f>
        <v>#REF!</v>
      </c>
      <c r="N511" s="45"/>
      <c r="O511" s="23">
        <f t="shared" si="23"/>
        <v>501</v>
      </c>
      <c r="AW511" s="33">
        <f t="shared" si="21"/>
        <v>501</v>
      </c>
    </row>
    <row r="512" spans="1:49" ht="15.75" thickBot="1">
      <c r="A512" s="49">
        <v>502</v>
      </c>
      <c r="B512" s="14"/>
      <c r="C512" s="59" t="s">
        <v>219</v>
      </c>
      <c r="D512" s="80">
        <v>-124703</v>
      </c>
      <c r="E512" s="17">
        <v>0</v>
      </c>
      <c r="F512" s="17">
        <v>168000</v>
      </c>
      <c r="G512" s="17">
        <v>0</v>
      </c>
      <c r="H512" s="17">
        <v>0</v>
      </c>
      <c r="I512" s="17">
        <v>0</v>
      </c>
      <c r="J512" s="17">
        <v>43297</v>
      </c>
      <c r="K512" s="6"/>
      <c r="L512" s="17"/>
      <c r="M512" s="17" t="e">
        <f>SUM(M507:M511)</f>
        <v>#REF!</v>
      </c>
      <c r="N512" s="17">
        <f>SUM(N507:N511)</f>
        <v>0</v>
      </c>
      <c r="O512" s="23">
        <f t="shared" si="23"/>
        <v>502</v>
      </c>
      <c r="AW512" s="33">
        <f t="shared" si="21"/>
        <v>502</v>
      </c>
    </row>
    <row r="513" spans="1:49" ht="15.75" thickTop="1">
      <c r="A513" s="49">
        <v>503</v>
      </c>
      <c r="B513" s="5"/>
      <c r="C513" s="60"/>
      <c r="D513" s="69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23">
        <f t="shared" si="23"/>
        <v>503</v>
      </c>
      <c r="AW513" s="33">
        <f t="shared" si="21"/>
        <v>503</v>
      </c>
    </row>
    <row r="514" spans="1:49" ht="15">
      <c r="A514" s="49">
        <v>504</v>
      </c>
      <c r="B514" s="1" t="s">
        <v>220</v>
      </c>
      <c r="C514" s="47" t="s">
        <v>221</v>
      </c>
      <c r="D514" s="66"/>
      <c r="E514" s="6"/>
      <c r="F514" s="6"/>
      <c r="G514" s="6"/>
      <c r="H514" s="6"/>
      <c r="I514" s="6"/>
      <c r="J514" s="6">
        <v>0</v>
      </c>
      <c r="K514" s="6"/>
      <c r="L514" s="6"/>
      <c r="M514" s="6" t="e">
        <f>D514-#REF!</f>
        <v>#REF!</v>
      </c>
      <c r="N514" s="6"/>
      <c r="O514" s="23">
        <f t="shared" si="23"/>
        <v>504</v>
      </c>
      <c r="AW514" s="33">
        <f t="shared" si="21"/>
        <v>504</v>
      </c>
    </row>
    <row r="515" spans="1:49" ht="15">
      <c r="A515" s="49">
        <v>505</v>
      </c>
      <c r="B515" s="1"/>
      <c r="C515" s="47" t="s">
        <v>336</v>
      </c>
      <c r="D515" s="66">
        <v>-62292</v>
      </c>
      <c r="E515" s="6"/>
      <c r="F515" s="6"/>
      <c r="G515" s="6"/>
      <c r="H515" s="6"/>
      <c r="I515" s="6"/>
      <c r="J515" s="6">
        <v>-62292</v>
      </c>
      <c r="K515" s="81"/>
      <c r="L515" s="6"/>
      <c r="M515" s="81" t="e">
        <f>D515-#REF!</f>
        <v>#REF!</v>
      </c>
      <c r="N515" s="81"/>
      <c r="O515" s="23">
        <f t="shared" si="23"/>
        <v>505</v>
      </c>
      <c r="AW515" s="33"/>
    </row>
    <row r="516" spans="1:49" ht="15">
      <c r="A516" s="49">
        <v>506</v>
      </c>
      <c r="B516" s="1"/>
      <c r="D516" s="93"/>
      <c r="E516" s="45"/>
      <c r="F516" s="45"/>
      <c r="G516" s="45"/>
      <c r="H516" s="45"/>
      <c r="I516" s="45"/>
      <c r="J516" s="6">
        <v>0</v>
      </c>
      <c r="K516" s="45"/>
      <c r="L516" s="45"/>
      <c r="M516" s="6" t="e">
        <f>D516-#REF!</f>
        <v>#REF!</v>
      </c>
      <c r="N516" s="45"/>
      <c r="O516" s="23">
        <f t="shared" si="23"/>
        <v>506</v>
      </c>
      <c r="AW516" s="33">
        <f t="shared" si="21"/>
        <v>506</v>
      </c>
    </row>
    <row r="517" spans="1:49" ht="15.75" thickBot="1">
      <c r="A517" s="49">
        <v>507</v>
      </c>
      <c r="B517" s="14"/>
      <c r="C517" s="59" t="s">
        <v>222</v>
      </c>
      <c r="D517" s="80">
        <v>-62292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-62292</v>
      </c>
      <c r="K517" s="6"/>
      <c r="L517" s="17"/>
      <c r="M517" s="17" t="e">
        <f>SUM(M514:M516)</f>
        <v>#REF!</v>
      </c>
      <c r="N517" s="17">
        <f>SUM(N514:N516)</f>
        <v>0</v>
      </c>
      <c r="O517" s="23">
        <f t="shared" si="23"/>
        <v>507</v>
      </c>
      <c r="AW517" s="33">
        <f t="shared" si="21"/>
        <v>507</v>
      </c>
    </row>
    <row r="518" spans="1:49" ht="15.75" thickTop="1">
      <c r="A518" s="49">
        <v>508</v>
      </c>
      <c r="B518" s="5"/>
      <c r="C518" s="60"/>
      <c r="D518" s="69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23">
        <f t="shared" si="23"/>
        <v>508</v>
      </c>
      <c r="AW518" s="33">
        <f t="shared" si="21"/>
        <v>508</v>
      </c>
    </row>
    <row r="519" spans="1:49" ht="15">
      <c r="A519" s="49">
        <v>509</v>
      </c>
      <c r="B519" s="1" t="s">
        <v>223</v>
      </c>
      <c r="C519" s="47" t="s">
        <v>224</v>
      </c>
      <c r="D519" s="66"/>
      <c r="E519" s="6"/>
      <c r="F519" s="6"/>
      <c r="G519" s="6"/>
      <c r="H519" s="6"/>
      <c r="I519" s="6"/>
      <c r="J519" s="6">
        <v>0</v>
      </c>
      <c r="K519" s="6"/>
      <c r="L519" s="6"/>
      <c r="M519" s="6" t="e">
        <f>D519-#REF!</f>
        <v>#REF!</v>
      </c>
      <c r="N519" s="6"/>
      <c r="O519" s="23">
        <f t="shared" si="23"/>
        <v>509</v>
      </c>
      <c r="AW519" s="33">
        <f t="shared" si="21"/>
        <v>509</v>
      </c>
    </row>
    <row r="520" spans="1:49" ht="15">
      <c r="A520" s="49">
        <v>510</v>
      </c>
      <c r="B520" s="1"/>
      <c r="C520" s="47" t="s">
        <v>417</v>
      </c>
      <c r="D520" s="66"/>
      <c r="E520" s="6"/>
      <c r="F520" s="6"/>
      <c r="G520" s="6"/>
      <c r="H520" s="6"/>
      <c r="I520" s="6"/>
      <c r="J520" s="6">
        <v>0</v>
      </c>
      <c r="K520" s="6"/>
      <c r="L520" s="6"/>
      <c r="M520" s="6" t="e">
        <f>D520-#REF!</f>
        <v>#REF!</v>
      </c>
      <c r="N520" s="6"/>
      <c r="O520" s="23">
        <f t="shared" si="23"/>
        <v>510</v>
      </c>
      <c r="AW520" s="33"/>
    </row>
    <row r="521" spans="1:49" ht="15">
      <c r="A521" s="49">
        <v>511</v>
      </c>
      <c r="B521" s="1"/>
      <c r="C521" s="47" t="s">
        <v>336</v>
      </c>
      <c r="D521" s="66">
        <v>-53629</v>
      </c>
      <c r="E521" s="6"/>
      <c r="F521" s="6"/>
      <c r="G521" s="6"/>
      <c r="H521" s="6"/>
      <c r="I521" s="6"/>
      <c r="J521" s="6">
        <v>-53629</v>
      </c>
      <c r="K521" s="6"/>
      <c r="L521" s="6"/>
      <c r="M521" s="6" t="e">
        <f>D521-#REF!</f>
        <v>#REF!</v>
      </c>
      <c r="N521" s="6"/>
      <c r="O521" s="23">
        <f t="shared" si="23"/>
        <v>511</v>
      </c>
      <c r="AW521" s="33"/>
    </row>
    <row r="522" spans="1:49" ht="15">
      <c r="A522" s="49">
        <v>512</v>
      </c>
      <c r="B522" s="1"/>
      <c r="D522" s="93"/>
      <c r="E522" s="45"/>
      <c r="F522" s="45"/>
      <c r="G522" s="45"/>
      <c r="H522" s="45"/>
      <c r="I522" s="45"/>
      <c r="J522" s="6">
        <v>0</v>
      </c>
      <c r="K522" s="45"/>
      <c r="L522" s="45"/>
      <c r="M522" s="6" t="e">
        <f>D522-#REF!</f>
        <v>#REF!</v>
      </c>
      <c r="N522" s="45"/>
      <c r="O522" s="23">
        <f t="shared" si="23"/>
        <v>512</v>
      </c>
      <c r="AW522" s="33">
        <f t="shared" si="21"/>
        <v>512</v>
      </c>
    </row>
    <row r="523" spans="1:49" ht="15.75" thickBot="1">
      <c r="A523" s="49">
        <v>513</v>
      </c>
      <c r="B523" s="14"/>
      <c r="C523" s="59" t="s">
        <v>225</v>
      </c>
      <c r="D523" s="80">
        <v>-53629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-53629</v>
      </c>
      <c r="K523" s="6"/>
      <c r="L523" s="17"/>
      <c r="M523" s="17" t="e">
        <f>SUM(M519:M522)</f>
        <v>#REF!</v>
      </c>
      <c r="N523" s="17">
        <f>SUM(N519:N522)</f>
        <v>0</v>
      </c>
      <c r="O523" s="23">
        <f t="shared" si="23"/>
        <v>513</v>
      </c>
      <c r="AW523" s="33">
        <f t="shared" si="21"/>
        <v>513</v>
      </c>
    </row>
    <row r="524" spans="1:49" ht="15.75" thickTop="1">
      <c r="A524" s="49">
        <v>514</v>
      </c>
      <c r="B524" s="5"/>
      <c r="C524" s="60"/>
      <c r="D524" s="69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23">
        <f t="shared" si="23"/>
        <v>514</v>
      </c>
      <c r="AW524" s="33">
        <f t="shared" si="21"/>
        <v>514</v>
      </c>
    </row>
    <row r="525" spans="1:49" ht="15">
      <c r="A525" s="49">
        <v>515</v>
      </c>
      <c r="B525" s="1" t="s">
        <v>418</v>
      </c>
      <c r="C525" s="47" t="s">
        <v>419</v>
      </c>
      <c r="D525" s="66"/>
      <c r="E525" s="6"/>
      <c r="F525" s="6"/>
      <c r="G525" s="6"/>
      <c r="H525" s="6"/>
      <c r="I525" s="6"/>
      <c r="J525" s="6">
        <v>0</v>
      </c>
      <c r="K525" s="6"/>
      <c r="L525" s="6"/>
      <c r="M525" s="6" t="e">
        <f>D525-#REF!</f>
        <v>#REF!</v>
      </c>
      <c r="N525" s="6"/>
      <c r="O525" s="23">
        <f t="shared" si="23"/>
        <v>515</v>
      </c>
      <c r="AW525" s="33"/>
    </row>
    <row r="526" spans="1:49" ht="15">
      <c r="A526" s="49">
        <v>516</v>
      </c>
      <c r="B526" s="1"/>
      <c r="C526" s="47" t="s">
        <v>420</v>
      </c>
      <c r="D526" s="66"/>
      <c r="E526" s="6"/>
      <c r="F526" s="6"/>
      <c r="G526" s="6"/>
      <c r="H526" s="6"/>
      <c r="I526" s="6"/>
      <c r="J526" s="6">
        <v>0</v>
      </c>
      <c r="K526" s="6"/>
      <c r="L526" s="6"/>
      <c r="M526" s="6" t="e">
        <f>D526-#REF!</f>
        <v>#REF!</v>
      </c>
      <c r="N526" s="6"/>
      <c r="O526" s="23">
        <f t="shared" si="23"/>
        <v>516</v>
      </c>
      <c r="AW526" s="33"/>
    </row>
    <row r="527" spans="1:49" ht="15">
      <c r="A527" s="49">
        <v>517</v>
      </c>
      <c r="B527" s="1"/>
      <c r="C527" s="47" t="s">
        <v>421</v>
      </c>
      <c r="D527" s="66"/>
      <c r="E527" s="6"/>
      <c r="F527" s="6"/>
      <c r="G527" s="6"/>
      <c r="H527" s="6"/>
      <c r="I527" s="6"/>
      <c r="J527" s="6">
        <v>0</v>
      </c>
      <c r="K527" s="6"/>
      <c r="L527" s="6"/>
      <c r="M527" s="6" t="e">
        <f>D527-#REF!</f>
        <v>#REF!</v>
      </c>
      <c r="N527" s="6"/>
      <c r="O527" s="23">
        <f t="shared" si="23"/>
        <v>517</v>
      </c>
      <c r="AW527" s="33"/>
    </row>
    <row r="528" spans="1:49" ht="15">
      <c r="A528" s="49">
        <v>518</v>
      </c>
      <c r="B528" s="1"/>
      <c r="C528" s="47" t="s">
        <v>336</v>
      </c>
      <c r="D528" s="66"/>
      <c r="E528" s="6"/>
      <c r="F528" s="6"/>
      <c r="G528" s="6"/>
      <c r="H528" s="6"/>
      <c r="I528" s="6"/>
      <c r="J528" s="6">
        <v>0</v>
      </c>
      <c r="K528" s="6"/>
      <c r="L528" s="6"/>
      <c r="M528" s="6" t="e">
        <f>D528-#REF!</f>
        <v>#REF!</v>
      </c>
      <c r="N528" s="6"/>
      <c r="O528" s="23">
        <f t="shared" si="23"/>
        <v>518</v>
      </c>
      <c r="AW528" s="33"/>
    </row>
    <row r="529" spans="1:49" ht="15">
      <c r="A529" s="49">
        <v>519</v>
      </c>
      <c r="B529" s="1"/>
      <c r="D529" s="93"/>
      <c r="E529" s="45"/>
      <c r="F529" s="45"/>
      <c r="G529" s="45"/>
      <c r="H529" s="45"/>
      <c r="I529" s="45"/>
      <c r="J529" s="6">
        <v>0</v>
      </c>
      <c r="K529" s="45"/>
      <c r="L529" s="45"/>
      <c r="M529" s="6" t="e">
        <f>D529-#REF!</f>
        <v>#REF!</v>
      </c>
      <c r="N529" s="45"/>
      <c r="O529" s="23">
        <f t="shared" si="23"/>
        <v>519</v>
      </c>
      <c r="AW529" s="33"/>
    </row>
    <row r="530" spans="1:49" ht="15.75" thickBot="1">
      <c r="A530" s="49">
        <v>520</v>
      </c>
      <c r="B530" s="14"/>
      <c r="C530" s="59" t="s">
        <v>422</v>
      </c>
      <c r="D530" s="80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6"/>
      <c r="L530" s="17"/>
      <c r="M530" s="17" t="e">
        <f>SUM(M525:M529)</f>
        <v>#REF!</v>
      </c>
      <c r="N530" s="17">
        <f>SUM(N525:N529)</f>
        <v>0</v>
      </c>
      <c r="O530" s="23">
        <f t="shared" si="23"/>
        <v>520</v>
      </c>
      <c r="AW530" s="33"/>
    </row>
    <row r="531" spans="1:49" ht="15.75" thickTop="1">
      <c r="A531" s="49">
        <v>521</v>
      </c>
      <c r="B531" s="5"/>
      <c r="C531" s="60"/>
      <c r="D531" s="69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23">
        <f t="shared" si="23"/>
        <v>521</v>
      </c>
      <c r="AW531" s="33"/>
    </row>
    <row r="532" spans="1:49" ht="15">
      <c r="A532" s="49">
        <v>522</v>
      </c>
      <c r="B532" s="1" t="s">
        <v>226</v>
      </c>
      <c r="C532" s="47" t="s">
        <v>227</v>
      </c>
      <c r="D532" s="66"/>
      <c r="E532" s="6"/>
      <c r="F532" s="6"/>
      <c r="G532" s="6"/>
      <c r="H532" s="6"/>
      <c r="I532" s="6"/>
      <c r="J532" s="6">
        <v>0</v>
      </c>
      <c r="K532" s="6"/>
      <c r="L532" s="6"/>
      <c r="M532" s="6" t="e">
        <f>D532-#REF!</f>
        <v>#REF!</v>
      </c>
      <c r="N532" s="6"/>
      <c r="O532" s="23">
        <f t="shared" si="23"/>
        <v>522</v>
      </c>
      <c r="AW532" s="33">
        <f t="shared" si="21"/>
        <v>522</v>
      </c>
    </row>
    <row r="533" spans="1:49" ht="15">
      <c r="A533" s="49">
        <v>523</v>
      </c>
      <c r="B533" s="1"/>
      <c r="C533" s="47" t="s">
        <v>336</v>
      </c>
      <c r="D533" s="66">
        <v>-281557</v>
      </c>
      <c r="E533" s="6"/>
      <c r="F533" s="6"/>
      <c r="G533" s="6"/>
      <c r="H533" s="6"/>
      <c r="I533" s="6"/>
      <c r="J533" s="6">
        <v>-281557</v>
      </c>
      <c r="K533" s="81"/>
      <c r="L533" s="6"/>
      <c r="M533" s="81" t="e">
        <f>D533-#REF!</f>
        <v>#REF!</v>
      </c>
      <c r="N533" s="81"/>
      <c r="O533" s="23">
        <f t="shared" si="23"/>
        <v>523</v>
      </c>
      <c r="AW533" s="33"/>
    </row>
    <row r="534" spans="1:49" ht="15">
      <c r="A534" s="49">
        <v>524</v>
      </c>
      <c r="B534" s="1"/>
      <c r="D534" s="93"/>
      <c r="E534" s="45"/>
      <c r="F534" s="45"/>
      <c r="G534" s="45"/>
      <c r="H534" s="45"/>
      <c r="I534" s="45"/>
      <c r="J534" s="6">
        <v>0</v>
      </c>
      <c r="K534" s="45"/>
      <c r="L534" s="45"/>
      <c r="M534" s="6" t="e">
        <f>D534-#REF!</f>
        <v>#REF!</v>
      </c>
      <c r="N534" s="45"/>
      <c r="O534" s="23">
        <f t="shared" si="23"/>
        <v>524</v>
      </c>
      <c r="AW534" s="33">
        <f t="shared" si="21"/>
        <v>524</v>
      </c>
    </row>
    <row r="535" spans="1:49" ht="15.75" thickBot="1">
      <c r="A535" s="49">
        <v>525</v>
      </c>
      <c r="B535" s="14"/>
      <c r="C535" s="59" t="s">
        <v>228</v>
      </c>
      <c r="D535" s="80">
        <v>-281557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-281557</v>
      </c>
      <c r="K535" s="6"/>
      <c r="L535" s="17"/>
      <c r="M535" s="17" t="e">
        <f>SUM(M532:M534)</f>
        <v>#REF!</v>
      </c>
      <c r="N535" s="17">
        <f>SUM(N532:N534)</f>
        <v>0</v>
      </c>
      <c r="O535" s="23">
        <f t="shared" si="23"/>
        <v>525</v>
      </c>
      <c r="AW535" s="33">
        <f t="shared" si="21"/>
        <v>525</v>
      </c>
    </row>
    <row r="536" spans="1:49" ht="15.75" thickTop="1">
      <c r="A536" s="49">
        <v>526</v>
      </c>
      <c r="B536" s="5"/>
      <c r="C536" s="60"/>
      <c r="D536" s="69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23">
        <f t="shared" si="23"/>
        <v>526</v>
      </c>
      <c r="AW536" s="33">
        <f t="shared" si="21"/>
        <v>526</v>
      </c>
    </row>
    <row r="537" spans="1:49" ht="15">
      <c r="A537" s="49">
        <v>527</v>
      </c>
      <c r="B537" s="1" t="s">
        <v>229</v>
      </c>
      <c r="C537" s="47" t="s">
        <v>230</v>
      </c>
      <c r="D537" s="66"/>
      <c r="E537" s="6"/>
      <c r="F537" s="6"/>
      <c r="G537" s="6"/>
      <c r="H537" s="6"/>
      <c r="I537" s="6"/>
      <c r="J537" s="6">
        <v>0</v>
      </c>
      <c r="K537" s="6"/>
      <c r="L537" s="6"/>
      <c r="M537" s="6" t="e">
        <f>D537-#REF!</f>
        <v>#REF!</v>
      </c>
      <c r="N537" s="6"/>
      <c r="O537" s="23">
        <f t="shared" si="23"/>
        <v>527</v>
      </c>
      <c r="AW537" s="33">
        <f t="shared" si="21"/>
        <v>527</v>
      </c>
    </row>
    <row r="538" spans="1:49" ht="15">
      <c r="A538" s="49">
        <v>528</v>
      </c>
      <c r="B538" s="1"/>
      <c r="C538" s="47" t="s">
        <v>336</v>
      </c>
      <c r="D538" s="66">
        <v>-2349666</v>
      </c>
      <c r="E538" s="6"/>
      <c r="F538" s="6"/>
      <c r="G538" s="6"/>
      <c r="H538" s="6"/>
      <c r="I538" s="6"/>
      <c r="J538" s="6">
        <v>-2349666</v>
      </c>
      <c r="K538" s="81"/>
      <c r="L538" s="6"/>
      <c r="M538" s="81" t="e">
        <f>D538-#REF!</f>
        <v>#REF!</v>
      </c>
      <c r="N538" s="81"/>
      <c r="O538" s="23">
        <f t="shared" si="23"/>
        <v>528</v>
      </c>
      <c r="AW538" s="33"/>
    </row>
    <row r="539" spans="1:49" ht="15">
      <c r="A539" s="49">
        <v>529</v>
      </c>
      <c r="B539" s="1"/>
      <c r="D539" s="93"/>
      <c r="E539" s="45"/>
      <c r="F539" s="45"/>
      <c r="G539" s="45"/>
      <c r="H539" s="45"/>
      <c r="I539" s="45"/>
      <c r="J539" s="6">
        <v>0</v>
      </c>
      <c r="K539" s="45"/>
      <c r="L539" s="45"/>
      <c r="M539" s="6" t="e">
        <f>D539-#REF!</f>
        <v>#REF!</v>
      </c>
      <c r="N539" s="45"/>
      <c r="O539" s="23">
        <f t="shared" si="23"/>
        <v>529</v>
      </c>
      <c r="AW539" s="33">
        <f t="shared" si="21"/>
        <v>529</v>
      </c>
    </row>
    <row r="540" spans="1:49" ht="15.75" thickBot="1">
      <c r="A540" s="49">
        <v>530</v>
      </c>
      <c r="B540" s="14"/>
      <c r="C540" s="59" t="s">
        <v>231</v>
      </c>
      <c r="D540" s="80">
        <v>-2349666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-2349666</v>
      </c>
      <c r="K540" s="6"/>
      <c r="L540" s="17"/>
      <c r="M540" s="17" t="e">
        <f>SUM(M537:M539)</f>
        <v>#REF!</v>
      </c>
      <c r="N540" s="17">
        <f>SUM(N537:N539)</f>
        <v>0</v>
      </c>
      <c r="O540" s="23">
        <f t="shared" si="23"/>
        <v>530</v>
      </c>
      <c r="AW540" s="33">
        <f t="shared" si="21"/>
        <v>530</v>
      </c>
    </row>
    <row r="541" spans="1:49" ht="15.75" thickTop="1">
      <c r="A541" s="49">
        <v>531</v>
      </c>
      <c r="B541" s="5"/>
      <c r="C541" s="60"/>
      <c r="D541" s="69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23">
        <f t="shared" si="23"/>
        <v>531</v>
      </c>
      <c r="AW541" s="33">
        <f t="shared" si="21"/>
        <v>531</v>
      </c>
    </row>
    <row r="542" spans="1:49" ht="15">
      <c r="A542" s="49">
        <v>532</v>
      </c>
      <c r="B542" s="1" t="s">
        <v>232</v>
      </c>
      <c r="C542" s="47" t="s">
        <v>233</v>
      </c>
      <c r="D542" s="66"/>
      <c r="E542" s="6"/>
      <c r="F542" s="6"/>
      <c r="G542" s="6"/>
      <c r="H542" s="6"/>
      <c r="I542" s="6"/>
      <c r="J542" s="6">
        <v>0</v>
      </c>
      <c r="K542" s="6"/>
      <c r="L542" s="6"/>
      <c r="M542" s="6" t="e">
        <f>D542-#REF!</f>
        <v>#REF!</v>
      </c>
      <c r="N542" s="6"/>
      <c r="O542" s="23">
        <f t="shared" si="23"/>
        <v>532</v>
      </c>
      <c r="AW542" s="33">
        <f t="shared" si="21"/>
        <v>532</v>
      </c>
    </row>
    <row r="543" spans="1:49" ht="15">
      <c r="A543" s="49">
        <v>533</v>
      </c>
      <c r="B543" s="1"/>
      <c r="C543" s="47" t="s">
        <v>458</v>
      </c>
      <c r="D543" s="66">
        <v>210564</v>
      </c>
      <c r="E543" s="6"/>
      <c r="F543" s="6"/>
      <c r="G543" s="6"/>
      <c r="H543" s="6"/>
      <c r="I543" s="6"/>
      <c r="J543" s="6">
        <v>210564</v>
      </c>
      <c r="K543" s="6"/>
      <c r="L543" s="6"/>
      <c r="M543" s="6" t="e">
        <f>D543-#REF!</f>
        <v>#REF!</v>
      </c>
      <c r="N543" s="6"/>
      <c r="O543" s="23">
        <f t="shared" si="23"/>
        <v>533</v>
      </c>
      <c r="AW543" s="33"/>
    </row>
    <row r="544" spans="1:49" ht="15">
      <c r="A544" s="49">
        <v>534</v>
      </c>
      <c r="B544" s="1"/>
      <c r="C544" s="47" t="s">
        <v>336</v>
      </c>
      <c r="D544" s="66">
        <v>-51433</v>
      </c>
      <c r="E544" s="6"/>
      <c r="F544" s="6"/>
      <c r="G544" s="6"/>
      <c r="H544" s="6"/>
      <c r="I544" s="6"/>
      <c r="J544" s="6">
        <v>-51433</v>
      </c>
      <c r="K544" s="81"/>
      <c r="L544" s="6"/>
      <c r="M544" s="81" t="e">
        <f>D544-#REF!</f>
        <v>#REF!</v>
      </c>
      <c r="N544" s="81"/>
      <c r="O544" s="23">
        <f t="shared" si="23"/>
        <v>534</v>
      </c>
      <c r="AW544" s="33"/>
    </row>
    <row r="545" spans="1:49" ht="15">
      <c r="A545" s="49">
        <v>535</v>
      </c>
      <c r="B545" s="1"/>
      <c r="D545" s="93"/>
      <c r="E545" s="45"/>
      <c r="F545" s="45"/>
      <c r="G545" s="45"/>
      <c r="H545" s="45"/>
      <c r="I545" s="45"/>
      <c r="J545" s="6">
        <v>0</v>
      </c>
      <c r="K545" s="45"/>
      <c r="L545" s="45"/>
      <c r="M545" s="6" t="e">
        <f>D545-#REF!</f>
        <v>#REF!</v>
      </c>
      <c r="N545" s="45"/>
      <c r="O545" s="23">
        <f t="shared" si="23"/>
        <v>535</v>
      </c>
      <c r="AW545" s="33">
        <f t="shared" si="21"/>
        <v>535</v>
      </c>
    </row>
    <row r="546" spans="1:49" ht="15.75" thickBot="1">
      <c r="A546" s="49">
        <v>536</v>
      </c>
      <c r="B546" s="14"/>
      <c r="C546" s="59" t="s">
        <v>234</v>
      </c>
      <c r="D546" s="80">
        <v>159131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159131</v>
      </c>
      <c r="K546" s="6"/>
      <c r="L546" s="17"/>
      <c r="M546" s="17" t="e">
        <f>SUM(M542:M545)</f>
        <v>#REF!</v>
      </c>
      <c r="N546" s="17">
        <f>SUM(N542:N545)</f>
        <v>0</v>
      </c>
      <c r="O546" s="23">
        <f t="shared" si="23"/>
        <v>536</v>
      </c>
      <c r="AW546" s="33">
        <f t="shared" si="21"/>
        <v>536</v>
      </c>
    </row>
    <row r="547" spans="1:49" ht="15.75" thickTop="1">
      <c r="A547" s="49">
        <v>537</v>
      </c>
      <c r="B547" s="5"/>
      <c r="C547" s="60"/>
      <c r="D547" s="69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23">
        <f t="shared" si="23"/>
        <v>537</v>
      </c>
      <c r="AW547" s="33">
        <f t="shared" si="21"/>
        <v>537</v>
      </c>
    </row>
    <row r="548" spans="1:49" ht="15">
      <c r="A548" s="49">
        <v>538</v>
      </c>
      <c r="B548" s="1" t="s">
        <v>235</v>
      </c>
      <c r="C548" s="47" t="s">
        <v>236</v>
      </c>
      <c r="D548" s="66"/>
      <c r="E548" s="6"/>
      <c r="F548" s="6"/>
      <c r="G548" s="6"/>
      <c r="H548" s="6"/>
      <c r="I548" s="6"/>
      <c r="J548" s="6">
        <v>0</v>
      </c>
      <c r="K548" s="6"/>
      <c r="L548" s="6"/>
      <c r="M548" s="6" t="e">
        <f>D548-#REF!</f>
        <v>#REF!</v>
      </c>
      <c r="N548" s="6"/>
      <c r="O548" s="23">
        <f t="shared" si="23"/>
        <v>538</v>
      </c>
      <c r="AW548" s="33">
        <f t="shared" si="21"/>
        <v>538</v>
      </c>
    </row>
    <row r="549" spans="1:49" ht="15">
      <c r="A549" s="49">
        <v>539</v>
      </c>
      <c r="B549" s="1"/>
      <c r="C549" s="47" t="s">
        <v>336</v>
      </c>
      <c r="D549" s="66">
        <v>-17449</v>
      </c>
      <c r="E549" s="6"/>
      <c r="F549" s="6"/>
      <c r="G549" s="6"/>
      <c r="H549" s="6"/>
      <c r="I549" s="6"/>
      <c r="J549" s="6">
        <v>-17449</v>
      </c>
      <c r="K549" s="6"/>
      <c r="L549" s="6"/>
      <c r="M549" s="6" t="e">
        <f>D549-#REF!</f>
        <v>#REF!</v>
      </c>
      <c r="N549" s="6"/>
      <c r="O549" s="23">
        <f t="shared" si="23"/>
        <v>539</v>
      </c>
      <c r="AW549" s="33"/>
    </row>
    <row r="550" spans="1:49" ht="15">
      <c r="A550" s="49">
        <v>540</v>
      </c>
      <c r="B550" s="1"/>
      <c r="D550" s="93"/>
      <c r="E550" s="45"/>
      <c r="F550" s="45"/>
      <c r="G550" s="45"/>
      <c r="H550" s="45"/>
      <c r="I550" s="45"/>
      <c r="J550" s="6">
        <v>0</v>
      </c>
      <c r="K550" s="45"/>
      <c r="L550" s="45"/>
      <c r="M550" s="6" t="e">
        <f>D550-#REF!</f>
        <v>#REF!</v>
      </c>
      <c r="N550" s="45"/>
      <c r="O550" s="23">
        <f t="shared" si="23"/>
        <v>540</v>
      </c>
      <c r="AW550" s="33">
        <f t="shared" si="21"/>
        <v>540</v>
      </c>
    </row>
    <row r="551" spans="1:49" ht="15.75" thickBot="1">
      <c r="A551" s="49">
        <v>541</v>
      </c>
      <c r="B551" s="14"/>
      <c r="C551" s="59" t="s">
        <v>237</v>
      </c>
      <c r="D551" s="80">
        <v>-17449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-17449</v>
      </c>
      <c r="K551" s="6"/>
      <c r="L551" s="17"/>
      <c r="M551" s="17" t="e">
        <f>SUM(M548:M550)</f>
        <v>#REF!</v>
      </c>
      <c r="N551" s="17">
        <f>SUM(N548:N550)</f>
        <v>0</v>
      </c>
      <c r="O551" s="23">
        <f t="shared" si="23"/>
        <v>541</v>
      </c>
      <c r="AW551" s="33">
        <f t="shared" si="21"/>
        <v>541</v>
      </c>
    </row>
    <row r="552" spans="1:49" ht="15.75" thickTop="1">
      <c r="A552" s="49">
        <v>542</v>
      </c>
      <c r="B552" s="5"/>
      <c r="C552" s="60"/>
      <c r="D552" s="69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23">
        <f t="shared" si="23"/>
        <v>542</v>
      </c>
      <c r="AW552" s="33">
        <f t="shared" si="21"/>
        <v>542</v>
      </c>
    </row>
    <row r="553" spans="1:49" ht="15">
      <c r="A553" s="49">
        <v>543</v>
      </c>
      <c r="B553" s="1" t="s">
        <v>238</v>
      </c>
      <c r="C553" s="47" t="s">
        <v>239</v>
      </c>
      <c r="D553" s="66"/>
      <c r="E553" s="6"/>
      <c r="F553" s="6"/>
      <c r="G553" s="6"/>
      <c r="H553" s="6"/>
      <c r="I553" s="6"/>
      <c r="J553" s="6">
        <v>0</v>
      </c>
      <c r="K553" s="6"/>
      <c r="L553" s="6"/>
      <c r="M553" s="6" t="e">
        <f>D553-#REF!</f>
        <v>#REF!</v>
      </c>
      <c r="N553" s="6"/>
      <c r="O553" s="23">
        <f t="shared" si="23"/>
        <v>543</v>
      </c>
      <c r="AW553" s="33">
        <f t="shared" si="21"/>
        <v>543</v>
      </c>
    </row>
    <row r="554" spans="1:49" ht="15">
      <c r="A554" s="49">
        <v>544</v>
      </c>
      <c r="B554" s="1"/>
      <c r="C554" s="47" t="s">
        <v>336</v>
      </c>
      <c r="D554" s="66">
        <v>-102322</v>
      </c>
      <c r="E554" s="6"/>
      <c r="F554" s="6"/>
      <c r="G554" s="6"/>
      <c r="H554" s="6"/>
      <c r="I554" s="6"/>
      <c r="J554" s="6">
        <v>-102322</v>
      </c>
      <c r="K554" s="81"/>
      <c r="L554" s="6"/>
      <c r="M554" s="81" t="e">
        <f>D554-#REF!</f>
        <v>#REF!</v>
      </c>
      <c r="N554" s="81"/>
      <c r="O554" s="23">
        <f t="shared" si="23"/>
        <v>544</v>
      </c>
      <c r="AW554" s="33"/>
    </row>
    <row r="555" spans="1:49" ht="15">
      <c r="A555" s="49">
        <v>545</v>
      </c>
      <c r="B555" s="1"/>
      <c r="D555" s="93"/>
      <c r="E555" s="45"/>
      <c r="F555" s="45"/>
      <c r="G555" s="45"/>
      <c r="H555" s="45"/>
      <c r="I555" s="45"/>
      <c r="J555" s="6">
        <v>0</v>
      </c>
      <c r="K555" s="45"/>
      <c r="L555" s="45"/>
      <c r="M555" s="6" t="e">
        <f>D555-#REF!</f>
        <v>#REF!</v>
      </c>
      <c r="N555" s="45"/>
      <c r="O555" s="23">
        <f aca="true" t="shared" si="24" ref="O555:O586">A555</f>
        <v>545</v>
      </c>
      <c r="AW555" s="33">
        <f t="shared" si="21"/>
        <v>545</v>
      </c>
    </row>
    <row r="556" spans="1:49" ht="15.75" thickBot="1">
      <c r="A556" s="49">
        <v>546</v>
      </c>
      <c r="B556" s="14"/>
      <c r="C556" s="59" t="s">
        <v>240</v>
      </c>
      <c r="D556" s="80">
        <v>-102322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-102322</v>
      </c>
      <c r="K556" s="6"/>
      <c r="L556" s="17"/>
      <c r="M556" s="17" t="e">
        <f>SUM(M553:M555)</f>
        <v>#REF!</v>
      </c>
      <c r="N556" s="17">
        <f>SUM(N553:N555)</f>
        <v>0</v>
      </c>
      <c r="O556" s="23">
        <f t="shared" si="24"/>
        <v>546</v>
      </c>
      <c r="AW556" s="33">
        <f t="shared" si="21"/>
        <v>546</v>
      </c>
    </row>
    <row r="557" spans="1:49" ht="15.75" thickTop="1">
      <c r="A557" s="49">
        <v>547</v>
      </c>
      <c r="B557" s="5"/>
      <c r="C557" s="60"/>
      <c r="D557" s="69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23">
        <f t="shared" si="24"/>
        <v>547</v>
      </c>
      <c r="AW557" s="33">
        <f t="shared" si="21"/>
        <v>547</v>
      </c>
    </row>
    <row r="558" spans="1:49" ht="15">
      <c r="A558" s="49">
        <v>548</v>
      </c>
      <c r="B558" s="1" t="s">
        <v>241</v>
      </c>
      <c r="C558" s="47" t="s">
        <v>242</v>
      </c>
      <c r="D558" s="66"/>
      <c r="E558" s="6"/>
      <c r="F558" s="6"/>
      <c r="G558" s="6"/>
      <c r="H558" s="6"/>
      <c r="I558" s="6"/>
      <c r="J558" s="6">
        <v>0</v>
      </c>
      <c r="K558" s="6"/>
      <c r="L558" s="6"/>
      <c r="M558" s="6" t="e">
        <f>D558-#REF!</f>
        <v>#REF!</v>
      </c>
      <c r="N558" s="6"/>
      <c r="O558" s="23">
        <f t="shared" si="24"/>
        <v>548</v>
      </c>
      <c r="AW558" s="33">
        <f t="shared" si="21"/>
        <v>548</v>
      </c>
    </row>
    <row r="559" spans="1:49" ht="15">
      <c r="A559" s="49">
        <v>549</v>
      </c>
      <c r="B559" s="1"/>
      <c r="C559" s="47" t="s">
        <v>336</v>
      </c>
      <c r="D559" s="66">
        <v>-550410</v>
      </c>
      <c r="E559" s="6"/>
      <c r="F559" s="6"/>
      <c r="G559" s="6"/>
      <c r="H559" s="6"/>
      <c r="I559" s="6"/>
      <c r="J559" s="6">
        <v>-550410</v>
      </c>
      <c r="K559" s="6"/>
      <c r="L559" s="6"/>
      <c r="M559" s="6" t="e">
        <f>D559-#REF!</f>
        <v>#REF!</v>
      </c>
      <c r="N559" s="6"/>
      <c r="O559" s="23">
        <f t="shared" si="24"/>
        <v>549</v>
      </c>
      <c r="AW559" s="33"/>
    </row>
    <row r="560" spans="1:49" ht="15">
      <c r="A560" s="49">
        <v>550</v>
      </c>
      <c r="B560" s="1"/>
      <c r="D560" s="93"/>
      <c r="E560" s="45"/>
      <c r="F560" s="45"/>
      <c r="G560" s="45"/>
      <c r="H560" s="45"/>
      <c r="I560" s="45"/>
      <c r="J560" s="6">
        <v>0</v>
      </c>
      <c r="K560" s="45"/>
      <c r="L560" s="45"/>
      <c r="M560" s="6" t="e">
        <f>D560-#REF!</f>
        <v>#REF!</v>
      </c>
      <c r="N560" s="45"/>
      <c r="O560" s="23">
        <f t="shared" si="24"/>
        <v>550</v>
      </c>
      <c r="AW560" s="33">
        <f t="shared" si="21"/>
        <v>550</v>
      </c>
    </row>
    <row r="561" spans="1:49" ht="15.75" thickBot="1">
      <c r="A561" s="49">
        <v>551</v>
      </c>
      <c r="B561" s="14"/>
      <c r="C561" s="59" t="s">
        <v>243</v>
      </c>
      <c r="D561" s="80">
        <v>-550410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-550410</v>
      </c>
      <c r="K561" s="6"/>
      <c r="L561" s="17"/>
      <c r="M561" s="17" t="e">
        <f>SUM(M558:M560)</f>
        <v>#REF!</v>
      </c>
      <c r="N561" s="17">
        <f>SUM(N558:N560)</f>
        <v>0</v>
      </c>
      <c r="O561" s="23">
        <f t="shared" si="24"/>
        <v>551</v>
      </c>
      <c r="AW561" s="33">
        <f t="shared" si="21"/>
        <v>551</v>
      </c>
    </row>
    <row r="562" spans="1:49" ht="15.75" thickTop="1">
      <c r="A562" s="49">
        <v>552</v>
      </c>
      <c r="B562" s="5"/>
      <c r="C562" s="60"/>
      <c r="D562" s="69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23">
        <f t="shared" si="24"/>
        <v>552</v>
      </c>
      <c r="AW562" s="33">
        <f t="shared" si="21"/>
        <v>552</v>
      </c>
    </row>
    <row r="563" spans="1:49" ht="15">
      <c r="A563" s="49">
        <v>553</v>
      </c>
      <c r="B563" s="1" t="s">
        <v>244</v>
      </c>
      <c r="C563" s="47" t="s">
        <v>245</v>
      </c>
      <c r="D563" s="66"/>
      <c r="E563" s="6"/>
      <c r="F563" s="6"/>
      <c r="G563" s="6"/>
      <c r="H563" s="6"/>
      <c r="I563" s="6"/>
      <c r="J563" s="6">
        <v>0</v>
      </c>
      <c r="K563" s="6"/>
      <c r="L563" s="6"/>
      <c r="M563" s="6" t="e">
        <f>D563-#REF!</f>
        <v>#REF!</v>
      </c>
      <c r="N563" s="6"/>
      <c r="O563" s="23">
        <f t="shared" si="24"/>
        <v>553</v>
      </c>
      <c r="AW563" s="33">
        <f t="shared" si="21"/>
        <v>553</v>
      </c>
    </row>
    <row r="564" spans="1:49" ht="15">
      <c r="A564" s="49">
        <v>554</v>
      </c>
      <c r="B564" s="1"/>
      <c r="C564" s="47" t="s">
        <v>336</v>
      </c>
      <c r="D564" s="66">
        <v>-275473</v>
      </c>
      <c r="E564" s="6"/>
      <c r="F564" s="6"/>
      <c r="G564" s="6"/>
      <c r="H564" s="6"/>
      <c r="I564" s="6"/>
      <c r="J564" s="6">
        <v>-275473</v>
      </c>
      <c r="K564" s="81"/>
      <c r="L564" s="6"/>
      <c r="M564" s="81" t="e">
        <f>D564-#REF!</f>
        <v>#REF!</v>
      </c>
      <c r="N564" s="81"/>
      <c r="O564" s="23">
        <f t="shared" si="24"/>
        <v>554</v>
      </c>
      <c r="AW564" s="33"/>
    </row>
    <row r="565" spans="1:49" ht="15">
      <c r="A565" s="49">
        <v>555</v>
      </c>
      <c r="B565" s="1"/>
      <c r="D565" s="93"/>
      <c r="E565" s="45"/>
      <c r="F565" s="45"/>
      <c r="G565" s="45"/>
      <c r="H565" s="45"/>
      <c r="I565" s="45"/>
      <c r="J565" s="6">
        <v>0</v>
      </c>
      <c r="K565" s="45"/>
      <c r="L565" s="45"/>
      <c r="M565" s="6" t="e">
        <f>D565-#REF!</f>
        <v>#REF!</v>
      </c>
      <c r="N565" s="45"/>
      <c r="O565" s="23">
        <f t="shared" si="24"/>
        <v>555</v>
      </c>
      <c r="AW565" s="33">
        <f aca="true" t="shared" si="25" ref="AW565:AW585">A565</f>
        <v>555</v>
      </c>
    </row>
    <row r="566" spans="1:49" ht="15.75" thickBot="1">
      <c r="A566" s="49">
        <v>556</v>
      </c>
      <c r="B566" s="14"/>
      <c r="C566" s="59" t="s">
        <v>246</v>
      </c>
      <c r="D566" s="80">
        <v>-275473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-275473</v>
      </c>
      <c r="K566" s="6"/>
      <c r="L566" s="17"/>
      <c r="M566" s="17" t="e">
        <f>SUM(M563:M565)</f>
        <v>#REF!</v>
      </c>
      <c r="N566" s="17">
        <f>SUM(N563:N565)</f>
        <v>0</v>
      </c>
      <c r="O566" s="23">
        <f t="shared" si="24"/>
        <v>556</v>
      </c>
      <c r="AW566" s="33">
        <f t="shared" si="25"/>
        <v>556</v>
      </c>
    </row>
    <row r="567" spans="1:49" ht="15.75" thickTop="1">
      <c r="A567" s="49">
        <v>557</v>
      </c>
      <c r="B567" s="5"/>
      <c r="C567" s="60"/>
      <c r="D567" s="69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23">
        <f t="shared" si="24"/>
        <v>557</v>
      </c>
      <c r="AW567" s="33">
        <f t="shared" si="25"/>
        <v>557</v>
      </c>
    </row>
    <row r="568" spans="1:49" ht="15">
      <c r="A568" s="49">
        <v>558</v>
      </c>
      <c r="B568" s="1" t="s">
        <v>247</v>
      </c>
      <c r="C568" s="47" t="s">
        <v>248</v>
      </c>
      <c r="D568" s="66"/>
      <c r="E568" s="6"/>
      <c r="F568" s="6"/>
      <c r="G568" s="6"/>
      <c r="H568" s="6"/>
      <c r="I568" s="6"/>
      <c r="J568" s="6">
        <v>0</v>
      </c>
      <c r="K568" s="6"/>
      <c r="L568" s="6"/>
      <c r="M568" s="6" t="e">
        <f>D568-#REF!</f>
        <v>#REF!</v>
      </c>
      <c r="N568" s="6"/>
      <c r="O568" s="23">
        <f t="shared" si="24"/>
        <v>558</v>
      </c>
      <c r="AW568" s="33">
        <f t="shared" si="25"/>
        <v>558</v>
      </c>
    </row>
    <row r="569" spans="1:49" ht="15">
      <c r="A569" s="49">
        <v>559</v>
      </c>
      <c r="B569" s="1"/>
      <c r="C569" s="47" t="s">
        <v>361</v>
      </c>
      <c r="D569" s="94"/>
      <c r="E569" s="46"/>
      <c r="F569" s="46"/>
      <c r="G569" s="46"/>
      <c r="H569" s="46"/>
      <c r="I569" s="46"/>
      <c r="J569" s="6">
        <v>0</v>
      </c>
      <c r="K569" s="46"/>
      <c r="L569" s="46"/>
      <c r="M569" s="6" t="e">
        <f>D569-#REF!</f>
        <v>#REF!</v>
      </c>
      <c r="N569" s="46"/>
      <c r="O569" s="23">
        <f t="shared" si="24"/>
        <v>559</v>
      </c>
      <c r="AW569" s="33">
        <f t="shared" si="25"/>
        <v>559</v>
      </c>
    </row>
    <row r="570" spans="1:49" ht="15">
      <c r="A570" s="49">
        <v>560</v>
      </c>
      <c r="B570" s="1"/>
      <c r="C570" s="47" t="s">
        <v>472</v>
      </c>
      <c r="D570" s="94"/>
      <c r="E570" s="46"/>
      <c r="F570" s="46"/>
      <c r="G570" s="46">
        <v>100000</v>
      </c>
      <c r="H570" s="46"/>
      <c r="I570" s="46"/>
      <c r="J570" s="6">
        <v>100000</v>
      </c>
      <c r="K570" s="46"/>
      <c r="L570" s="46"/>
      <c r="M570" s="6" t="e">
        <f>D570-#REF!</f>
        <v>#REF!</v>
      </c>
      <c r="N570" s="46"/>
      <c r="O570" s="23">
        <f t="shared" si="24"/>
        <v>560</v>
      </c>
      <c r="AW570" s="33"/>
    </row>
    <row r="571" spans="1:49" ht="15">
      <c r="A571" s="49">
        <v>561</v>
      </c>
      <c r="B571" s="1"/>
      <c r="C571" s="47" t="s">
        <v>473</v>
      </c>
      <c r="D571" s="94"/>
      <c r="E571" s="46"/>
      <c r="F571" s="46"/>
      <c r="G571" s="46"/>
      <c r="H571" s="46"/>
      <c r="I571" s="46"/>
      <c r="J571" s="6">
        <v>0</v>
      </c>
      <c r="K571" s="46"/>
      <c r="L571" s="46"/>
      <c r="M571" s="6" t="e">
        <f>D571-#REF!</f>
        <v>#REF!</v>
      </c>
      <c r="N571" s="46"/>
      <c r="O571" s="23">
        <f t="shared" si="24"/>
        <v>561</v>
      </c>
      <c r="AW571" s="33"/>
    </row>
    <row r="572" spans="1:49" ht="15">
      <c r="A572" s="49">
        <v>562</v>
      </c>
      <c r="B572" s="1"/>
      <c r="C572" s="47" t="s">
        <v>336</v>
      </c>
      <c r="D572" s="94">
        <v>-889521</v>
      </c>
      <c r="E572" s="46"/>
      <c r="F572" s="46"/>
      <c r="G572" s="46"/>
      <c r="H572" s="46"/>
      <c r="I572" s="46"/>
      <c r="J572" s="6">
        <v>-889521</v>
      </c>
      <c r="K572" s="46"/>
      <c r="L572" s="46"/>
      <c r="M572" s="6" t="e">
        <f>D572-#REF!</f>
        <v>#REF!</v>
      </c>
      <c r="N572" s="46"/>
      <c r="O572" s="23">
        <f t="shared" si="24"/>
        <v>562</v>
      </c>
      <c r="AW572" s="33"/>
    </row>
    <row r="573" spans="1:49" ht="15">
      <c r="A573" s="49">
        <v>563</v>
      </c>
      <c r="B573" s="1"/>
      <c r="D573" s="93"/>
      <c r="E573" s="45"/>
      <c r="F573" s="45"/>
      <c r="G573" s="45"/>
      <c r="H573" s="45"/>
      <c r="I573" s="45"/>
      <c r="J573" s="6">
        <v>0</v>
      </c>
      <c r="K573" s="45"/>
      <c r="L573" s="45"/>
      <c r="M573" s="6" t="e">
        <f>D573-#REF!</f>
        <v>#REF!</v>
      </c>
      <c r="N573" s="45"/>
      <c r="O573" s="23">
        <f t="shared" si="24"/>
        <v>563</v>
      </c>
      <c r="AW573" s="33">
        <f t="shared" si="25"/>
        <v>563</v>
      </c>
    </row>
    <row r="574" spans="1:49" ht="15.75" thickBot="1">
      <c r="A574" s="49">
        <v>564</v>
      </c>
      <c r="B574" s="14"/>
      <c r="C574" s="59" t="s">
        <v>249</v>
      </c>
      <c r="D574" s="80">
        <v>-889521</v>
      </c>
      <c r="E574" s="17">
        <v>0</v>
      </c>
      <c r="F574" s="17">
        <v>0</v>
      </c>
      <c r="G574" s="17">
        <v>100000</v>
      </c>
      <c r="H574" s="17">
        <v>0</v>
      </c>
      <c r="I574" s="17">
        <v>0</v>
      </c>
      <c r="J574" s="17">
        <v>-789521</v>
      </c>
      <c r="K574" s="6"/>
      <c r="L574" s="17"/>
      <c r="M574" s="17" t="e">
        <f>SUM(M568:M573)</f>
        <v>#REF!</v>
      </c>
      <c r="N574" s="17">
        <f>SUM(N568:N573)</f>
        <v>0</v>
      </c>
      <c r="O574" s="23">
        <f t="shared" si="24"/>
        <v>564</v>
      </c>
      <c r="AW574" s="33">
        <f t="shared" si="25"/>
        <v>564</v>
      </c>
    </row>
    <row r="575" spans="1:49" ht="15.75" thickTop="1">
      <c r="A575" s="49">
        <v>565</v>
      </c>
      <c r="B575" s="5"/>
      <c r="C575" s="60"/>
      <c r="D575" s="69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23">
        <f t="shared" si="24"/>
        <v>565</v>
      </c>
      <c r="AW575" s="33">
        <f t="shared" si="25"/>
        <v>565</v>
      </c>
    </row>
    <row r="576" spans="1:49" ht="15">
      <c r="A576" s="49">
        <v>566</v>
      </c>
      <c r="B576" s="1" t="s">
        <v>250</v>
      </c>
      <c r="C576" s="47" t="s">
        <v>251</v>
      </c>
      <c r="D576" s="66"/>
      <c r="E576" s="6"/>
      <c r="F576" s="6"/>
      <c r="G576" s="6"/>
      <c r="H576" s="6"/>
      <c r="I576" s="6"/>
      <c r="J576" s="6">
        <v>0</v>
      </c>
      <c r="K576" s="6"/>
      <c r="L576" s="6"/>
      <c r="M576" s="6" t="e">
        <f>D576-#REF!</f>
        <v>#REF!</v>
      </c>
      <c r="N576" s="6"/>
      <c r="O576" s="23">
        <f t="shared" si="24"/>
        <v>566</v>
      </c>
      <c r="AW576" s="33">
        <f t="shared" si="25"/>
        <v>566</v>
      </c>
    </row>
    <row r="577" spans="1:49" ht="15">
      <c r="A577" s="49">
        <v>567</v>
      </c>
      <c r="B577" s="1"/>
      <c r="C577" s="47" t="s">
        <v>423</v>
      </c>
      <c r="D577" s="66"/>
      <c r="E577" s="6">
        <v>2100000</v>
      </c>
      <c r="F577" s="6"/>
      <c r="G577" s="6"/>
      <c r="H577" s="6"/>
      <c r="I577" s="6"/>
      <c r="J577" s="6">
        <v>2100000</v>
      </c>
      <c r="K577" s="6"/>
      <c r="L577" s="6"/>
      <c r="M577" s="6" t="e">
        <f>D577-#REF!</f>
        <v>#REF!</v>
      </c>
      <c r="N577" s="6">
        <v>2100000</v>
      </c>
      <c r="O577" s="23">
        <f t="shared" si="24"/>
        <v>567</v>
      </c>
      <c r="AW577" s="33"/>
    </row>
    <row r="578" spans="1:49" ht="15">
      <c r="A578" s="49">
        <v>568</v>
      </c>
      <c r="B578" s="1"/>
      <c r="C578" s="47" t="s">
        <v>336</v>
      </c>
      <c r="D578" s="66">
        <v>-260511</v>
      </c>
      <c r="E578" s="6"/>
      <c r="F578" s="6"/>
      <c r="G578" s="6"/>
      <c r="H578" s="6"/>
      <c r="I578" s="6"/>
      <c r="J578" s="6">
        <v>-260511</v>
      </c>
      <c r="K578" s="6"/>
      <c r="L578" s="6"/>
      <c r="M578" s="6" t="e">
        <f>D578-#REF!</f>
        <v>#REF!</v>
      </c>
      <c r="N578" s="6"/>
      <c r="O578" s="23">
        <f t="shared" si="24"/>
        <v>568</v>
      </c>
      <c r="AW578" s="33"/>
    </row>
    <row r="579" spans="1:49" ht="15">
      <c r="A579" s="49">
        <v>569</v>
      </c>
      <c r="B579" s="1"/>
      <c r="D579" s="93"/>
      <c r="E579" s="45"/>
      <c r="F579" s="45"/>
      <c r="G579" s="45"/>
      <c r="H579" s="45"/>
      <c r="I579" s="45"/>
      <c r="J579" s="6">
        <v>0</v>
      </c>
      <c r="K579" s="45"/>
      <c r="L579" s="45"/>
      <c r="M579" s="6" t="e">
        <f>D579-#REF!</f>
        <v>#REF!</v>
      </c>
      <c r="N579" s="45"/>
      <c r="O579" s="23">
        <f t="shared" si="24"/>
        <v>569</v>
      </c>
      <c r="AW579" s="33">
        <f t="shared" si="25"/>
        <v>569</v>
      </c>
    </row>
    <row r="580" spans="1:49" ht="15.75" thickBot="1">
      <c r="A580" s="49">
        <v>570</v>
      </c>
      <c r="B580" s="14"/>
      <c r="C580" s="59" t="s">
        <v>252</v>
      </c>
      <c r="D580" s="80">
        <v>-260511</v>
      </c>
      <c r="E580" s="17">
        <v>2100000</v>
      </c>
      <c r="F580" s="17">
        <v>0</v>
      </c>
      <c r="G580" s="17">
        <v>0</v>
      </c>
      <c r="H580" s="17">
        <v>0</v>
      </c>
      <c r="I580" s="17">
        <v>0</v>
      </c>
      <c r="J580" s="17">
        <v>1839489</v>
      </c>
      <c r="K580" s="6"/>
      <c r="L580" s="17"/>
      <c r="M580" s="17" t="e">
        <f>SUM(M576:M579)</f>
        <v>#REF!</v>
      </c>
      <c r="N580" s="17">
        <f>SUM(N576:N579)</f>
        <v>2100000</v>
      </c>
      <c r="O580" s="23">
        <f t="shared" si="24"/>
        <v>570</v>
      </c>
      <c r="AW580" s="33">
        <f t="shared" si="25"/>
        <v>570</v>
      </c>
    </row>
    <row r="581" spans="1:49" ht="15.75" thickTop="1">
      <c r="A581" s="49">
        <v>571</v>
      </c>
      <c r="B581" s="5"/>
      <c r="C581" s="60"/>
      <c r="D581" s="69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23">
        <f t="shared" si="24"/>
        <v>571</v>
      </c>
      <c r="AW581" s="33">
        <f t="shared" si="25"/>
        <v>571</v>
      </c>
    </row>
    <row r="582" spans="1:49" ht="15">
      <c r="A582" s="49">
        <v>572</v>
      </c>
      <c r="B582" s="1"/>
      <c r="C582" s="47" t="s">
        <v>253</v>
      </c>
      <c r="D582" s="66"/>
      <c r="E582" s="6"/>
      <c r="F582" s="6"/>
      <c r="G582" s="6"/>
      <c r="H582" s="6"/>
      <c r="I582" s="6"/>
      <c r="J582" s="6">
        <v>0</v>
      </c>
      <c r="K582" s="6"/>
      <c r="L582" s="6"/>
      <c r="M582" s="6" t="e">
        <f>D582-#REF!</f>
        <v>#REF!</v>
      </c>
      <c r="N582" s="6"/>
      <c r="O582" s="23">
        <f t="shared" si="24"/>
        <v>572</v>
      </c>
      <c r="AW582" s="33">
        <f t="shared" si="25"/>
        <v>572</v>
      </c>
    </row>
    <row r="583" spans="1:49" ht="15">
      <c r="A583" s="49">
        <v>573</v>
      </c>
      <c r="B583" s="1" t="s">
        <v>254</v>
      </c>
      <c r="C583" s="47" t="s">
        <v>255</v>
      </c>
      <c r="D583" s="66"/>
      <c r="E583" s="6"/>
      <c r="F583" s="6"/>
      <c r="G583" s="6"/>
      <c r="H583" s="6"/>
      <c r="I583" s="6"/>
      <c r="J583" s="6">
        <v>0</v>
      </c>
      <c r="K583" s="6"/>
      <c r="L583" s="6"/>
      <c r="M583" s="6" t="e">
        <f>D583-#REF!</f>
        <v>#REF!</v>
      </c>
      <c r="N583" s="6"/>
      <c r="O583" s="23">
        <f t="shared" si="24"/>
        <v>573</v>
      </c>
      <c r="AW583" s="33">
        <f t="shared" si="25"/>
        <v>573</v>
      </c>
    </row>
    <row r="584" spans="1:49" ht="15">
      <c r="A584" s="49">
        <v>574</v>
      </c>
      <c r="B584" s="1"/>
      <c r="C584" s="47" t="s">
        <v>362</v>
      </c>
      <c r="D584" s="66">
        <v>-1285013</v>
      </c>
      <c r="E584" s="6"/>
      <c r="F584" s="6"/>
      <c r="G584" s="6"/>
      <c r="H584" s="6"/>
      <c r="I584" s="6"/>
      <c r="J584" s="6">
        <v>-1285013</v>
      </c>
      <c r="K584" s="81"/>
      <c r="L584" s="6"/>
      <c r="M584" s="81" t="e">
        <f>D584-#REF!</f>
        <v>#REF!</v>
      </c>
      <c r="N584" s="81"/>
      <c r="O584" s="23">
        <f t="shared" si="24"/>
        <v>574</v>
      </c>
      <c r="AW584" s="33"/>
    </row>
    <row r="585" spans="1:49" ht="15">
      <c r="A585" s="49">
        <v>575</v>
      </c>
      <c r="B585" s="1" t="s">
        <v>256</v>
      </c>
      <c r="C585" s="47" t="s">
        <v>257</v>
      </c>
      <c r="D585" s="66"/>
      <c r="E585" s="6"/>
      <c r="F585" s="6"/>
      <c r="G585" s="6"/>
      <c r="H585" s="6"/>
      <c r="I585" s="6"/>
      <c r="J585" s="6">
        <v>0</v>
      </c>
      <c r="K585" s="6"/>
      <c r="L585" s="6"/>
      <c r="M585" s="6" t="e">
        <f>D585-#REF!</f>
        <v>#REF!</v>
      </c>
      <c r="N585" s="6"/>
      <c r="O585" s="23">
        <f t="shared" si="24"/>
        <v>575</v>
      </c>
      <c r="AW585" s="33">
        <f t="shared" si="25"/>
        <v>575</v>
      </c>
    </row>
    <row r="586" spans="1:49" ht="15">
      <c r="A586" s="49">
        <v>576</v>
      </c>
      <c r="B586" s="1"/>
      <c r="C586" s="47" t="s">
        <v>408</v>
      </c>
      <c r="D586" s="66"/>
      <c r="E586" s="6"/>
      <c r="F586" s="6"/>
      <c r="G586" s="6"/>
      <c r="H586" s="6"/>
      <c r="I586" s="6"/>
      <c r="J586" s="6">
        <v>0</v>
      </c>
      <c r="K586" s="6"/>
      <c r="L586" s="6"/>
      <c r="M586" s="6" t="e">
        <f>D586-#REF!</f>
        <v>#REF!</v>
      </c>
      <c r="N586" s="6"/>
      <c r="O586" s="23">
        <f t="shared" si="24"/>
        <v>576</v>
      </c>
      <c r="AW586" s="33"/>
    </row>
    <row r="587" spans="1:49" ht="15">
      <c r="A587" s="49">
        <v>577</v>
      </c>
      <c r="B587" s="1"/>
      <c r="C587" s="47" t="s">
        <v>430</v>
      </c>
      <c r="D587" s="66"/>
      <c r="E587" s="6"/>
      <c r="F587" s="6"/>
      <c r="G587" s="6"/>
      <c r="H587" s="6"/>
      <c r="I587" s="6">
        <v>24000000</v>
      </c>
      <c r="J587" s="6">
        <v>24000000</v>
      </c>
      <c r="K587" s="6"/>
      <c r="L587" s="6"/>
      <c r="M587" s="6" t="e">
        <f>D587-#REF!</f>
        <v>#REF!</v>
      </c>
      <c r="N587" s="6"/>
      <c r="O587" s="23">
        <f aca="true" t="shared" si="26" ref="O587:O620">A587</f>
        <v>577</v>
      </c>
      <c r="AW587" s="33"/>
    </row>
    <row r="588" spans="1:49" ht="15">
      <c r="A588" s="49">
        <v>578</v>
      </c>
      <c r="B588" s="1"/>
      <c r="C588" s="47" t="s">
        <v>363</v>
      </c>
      <c r="D588" s="66">
        <v>-1334992</v>
      </c>
      <c r="E588" s="6"/>
      <c r="F588" s="6"/>
      <c r="G588" s="6"/>
      <c r="H588" s="6"/>
      <c r="I588" s="6"/>
      <c r="J588" s="6">
        <v>-1334992</v>
      </c>
      <c r="K588" s="81"/>
      <c r="L588" s="6"/>
      <c r="M588" s="81" t="e">
        <f>D588-#REF!</f>
        <v>#REF!</v>
      </c>
      <c r="N588" s="81"/>
      <c r="O588" s="23">
        <f t="shared" si="26"/>
        <v>578</v>
      </c>
      <c r="AW588" s="33"/>
    </row>
    <row r="589" spans="1:49" ht="15">
      <c r="A589" s="49">
        <v>579</v>
      </c>
      <c r="B589" s="1" t="s">
        <v>258</v>
      </c>
      <c r="C589" s="47" t="s">
        <v>259</v>
      </c>
      <c r="D589" s="66"/>
      <c r="E589" s="6"/>
      <c r="F589" s="6"/>
      <c r="G589" s="6"/>
      <c r="H589" s="6"/>
      <c r="I589" s="6"/>
      <c r="J589" s="6">
        <v>0</v>
      </c>
      <c r="K589" s="6"/>
      <c r="L589" s="6"/>
      <c r="M589" s="6" t="e">
        <f>D589-#REF!</f>
        <v>#REF!</v>
      </c>
      <c r="N589" s="6"/>
      <c r="O589" s="23">
        <f t="shared" si="26"/>
        <v>579</v>
      </c>
      <c r="AW589" s="33">
        <f>A589</f>
        <v>579</v>
      </c>
    </row>
    <row r="590" spans="1:49" ht="15">
      <c r="A590" s="49">
        <v>580</v>
      </c>
      <c r="B590" s="1"/>
      <c r="C590" s="47" t="s">
        <v>424</v>
      </c>
      <c r="D590" s="66">
        <v>50000</v>
      </c>
      <c r="E590" s="6"/>
      <c r="F590" s="6"/>
      <c r="G590" s="6"/>
      <c r="H590" s="6"/>
      <c r="I590" s="6"/>
      <c r="J590" s="6">
        <v>50000</v>
      </c>
      <c r="K590" s="81"/>
      <c r="L590" s="46"/>
      <c r="M590" s="81" t="e">
        <f>D590-#REF!</f>
        <v>#REF!</v>
      </c>
      <c r="N590" s="81"/>
      <c r="O590" s="23">
        <f t="shared" si="26"/>
        <v>580</v>
      </c>
      <c r="AW590" s="33"/>
    </row>
    <row r="591" spans="1:49" ht="15">
      <c r="A591" s="49">
        <v>581</v>
      </c>
      <c r="B591" s="1"/>
      <c r="O591" s="23">
        <f t="shared" si="26"/>
        <v>581</v>
      </c>
      <c r="AW591" s="33"/>
    </row>
    <row r="592" spans="1:49" ht="15">
      <c r="A592" s="49">
        <v>582</v>
      </c>
      <c r="B592" s="1"/>
      <c r="C592" s="47" t="s">
        <v>363</v>
      </c>
      <c r="D592" s="66">
        <v>-1577130</v>
      </c>
      <c r="E592" s="6"/>
      <c r="F592" s="6"/>
      <c r="G592" s="6"/>
      <c r="H592" s="6"/>
      <c r="I592" s="6"/>
      <c r="J592" s="6">
        <v>-1577130</v>
      </c>
      <c r="K592" s="81"/>
      <c r="L592" s="46"/>
      <c r="M592" s="81" t="e">
        <f>D592-#REF!</f>
        <v>#REF!</v>
      </c>
      <c r="N592" s="81"/>
      <c r="O592" s="23">
        <f t="shared" si="26"/>
        <v>582</v>
      </c>
      <c r="AW592" s="33"/>
    </row>
    <row r="593" spans="1:49" ht="15">
      <c r="A593" s="49">
        <v>583</v>
      </c>
      <c r="B593" s="1" t="s">
        <v>260</v>
      </c>
      <c r="C593" s="47" t="s">
        <v>261</v>
      </c>
      <c r="D593" s="66"/>
      <c r="E593" s="6"/>
      <c r="F593" s="6"/>
      <c r="G593" s="6"/>
      <c r="H593" s="6"/>
      <c r="I593" s="6"/>
      <c r="J593" s="6">
        <v>0</v>
      </c>
      <c r="K593" s="6"/>
      <c r="L593" s="6"/>
      <c r="M593" s="6" t="e">
        <f>D593-#REF!</f>
        <v>#REF!</v>
      </c>
      <c r="N593" s="6"/>
      <c r="O593" s="23">
        <f t="shared" si="26"/>
        <v>583</v>
      </c>
      <c r="AW593" s="33">
        <f aca="true" t="shared" si="27" ref="AW593:AW603">A593</f>
        <v>583</v>
      </c>
    </row>
    <row r="594" spans="1:49" ht="15">
      <c r="A594" s="49">
        <v>584</v>
      </c>
      <c r="B594" s="1"/>
      <c r="C594" s="47" t="s">
        <v>363</v>
      </c>
      <c r="D594" s="66">
        <v>-977744</v>
      </c>
      <c r="E594" s="6"/>
      <c r="F594" s="6"/>
      <c r="G594" s="6"/>
      <c r="H594" s="6"/>
      <c r="I594" s="6"/>
      <c r="J594" s="6">
        <v>-977744</v>
      </c>
      <c r="K594" s="81"/>
      <c r="L594" s="6"/>
      <c r="M594" s="81" t="e">
        <f>D594-#REF!</f>
        <v>#REF!</v>
      </c>
      <c r="N594" s="81"/>
      <c r="O594" s="23">
        <f t="shared" si="26"/>
        <v>584</v>
      </c>
      <c r="AW594" s="33"/>
    </row>
    <row r="595" spans="1:49" ht="15">
      <c r="A595" s="49">
        <v>585</v>
      </c>
      <c r="B595" s="1" t="s">
        <v>262</v>
      </c>
      <c r="C595" s="47" t="s">
        <v>263</v>
      </c>
      <c r="D595" s="66"/>
      <c r="E595" s="6"/>
      <c r="F595" s="6"/>
      <c r="G595" s="6"/>
      <c r="H595" s="6"/>
      <c r="I595" s="6"/>
      <c r="J595" s="6">
        <v>0</v>
      </c>
      <c r="K595" s="6"/>
      <c r="L595" s="6"/>
      <c r="M595" s="6" t="e">
        <f>D595-#REF!</f>
        <v>#REF!</v>
      </c>
      <c r="N595" s="6"/>
      <c r="O595" s="23">
        <f t="shared" si="26"/>
        <v>585</v>
      </c>
      <c r="AW595" s="33">
        <f t="shared" si="27"/>
        <v>585</v>
      </c>
    </row>
    <row r="596" spans="1:49" ht="15">
      <c r="A596" s="49">
        <v>586</v>
      </c>
      <c r="B596" s="1"/>
      <c r="C596" s="47" t="s">
        <v>363</v>
      </c>
      <c r="D596" s="66">
        <v>-703324</v>
      </c>
      <c r="E596" s="6"/>
      <c r="F596" s="6"/>
      <c r="G596" s="6"/>
      <c r="H596" s="6"/>
      <c r="I596" s="6"/>
      <c r="J596" s="6">
        <v>-703324</v>
      </c>
      <c r="K596" s="6"/>
      <c r="L596" s="6"/>
      <c r="M596" s="6" t="e">
        <f>D596-#REF!</f>
        <v>#REF!</v>
      </c>
      <c r="N596" s="6"/>
      <c r="O596" s="23">
        <f t="shared" si="26"/>
        <v>586</v>
      </c>
      <c r="AW596" s="33"/>
    </row>
    <row r="597" spans="1:49" ht="15">
      <c r="A597" s="49" t="s">
        <v>535</v>
      </c>
      <c r="B597" s="1" t="s">
        <v>533</v>
      </c>
      <c r="C597" s="47" t="s">
        <v>534</v>
      </c>
      <c r="D597" s="6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3" t="str">
        <f t="shared" si="26"/>
        <v>586a</v>
      </c>
      <c r="AW597" s="33"/>
    </row>
    <row r="598" spans="1:49" ht="15">
      <c r="A598" s="49" t="s">
        <v>536</v>
      </c>
      <c r="B598" s="1"/>
      <c r="C598" s="50" t="s">
        <v>459</v>
      </c>
      <c r="D598" s="94"/>
      <c r="E598" s="46"/>
      <c r="F598" s="46">
        <v>100000</v>
      </c>
      <c r="G598" s="46"/>
      <c r="H598" s="46"/>
      <c r="I598" s="46"/>
      <c r="J598" s="6">
        <v>100000</v>
      </c>
      <c r="K598" s="46"/>
      <c r="L598" s="46"/>
      <c r="M598" s="6" t="e">
        <f>D598-#REF!</f>
        <v>#REF!</v>
      </c>
      <c r="N598" s="46"/>
      <c r="O598" s="23" t="str">
        <f t="shared" si="26"/>
        <v>586b</v>
      </c>
      <c r="AW598" s="33"/>
    </row>
    <row r="599" spans="1:49" ht="15">
      <c r="A599" s="49">
        <v>587</v>
      </c>
      <c r="B599" s="1"/>
      <c r="D599" s="93"/>
      <c r="E599" s="45"/>
      <c r="F599" s="45"/>
      <c r="G599" s="45"/>
      <c r="H599" s="45"/>
      <c r="I599" s="45"/>
      <c r="J599" s="6">
        <v>0</v>
      </c>
      <c r="K599" s="45"/>
      <c r="L599" s="45"/>
      <c r="M599" s="6" t="e">
        <f>D599-#REF!</f>
        <v>#REF!</v>
      </c>
      <c r="N599" s="45"/>
      <c r="O599" s="23">
        <f t="shared" si="26"/>
        <v>587</v>
      </c>
      <c r="AW599" s="33">
        <f t="shared" si="27"/>
        <v>587</v>
      </c>
    </row>
    <row r="600" spans="1:49" ht="15.75" thickBot="1">
      <c r="A600" s="49">
        <v>588</v>
      </c>
      <c r="B600" s="14"/>
      <c r="C600" s="59" t="s">
        <v>264</v>
      </c>
      <c r="D600" s="80">
        <v>-5828203</v>
      </c>
      <c r="E600" s="17">
        <v>0</v>
      </c>
      <c r="F600" s="17">
        <v>100000</v>
      </c>
      <c r="G600" s="17">
        <v>0</v>
      </c>
      <c r="H600" s="17">
        <v>0</v>
      </c>
      <c r="I600" s="17">
        <v>24000000</v>
      </c>
      <c r="J600" s="17">
        <v>18271797</v>
      </c>
      <c r="K600" s="6"/>
      <c r="L600" s="17"/>
      <c r="M600" s="17" t="e">
        <f>SUM(M582:M599)</f>
        <v>#REF!</v>
      </c>
      <c r="N600" s="17">
        <f>SUM(N582:N599)</f>
        <v>0</v>
      </c>
      <c r="O600" s="23">
        <f t="shared" si="26"/>
        <v>588</v>
      </c>
      <c r="AW600" s="33">
        <f t="shared" si="27"/>
        <v>588</v>
      </c>
    </row>
    <row r="601" spans="1:49" ht="15.75" thickTop="1">
      <c r="A601" s="49">
        <v>589</v>
      </c>
      <c r="B601" s="5"/>
      <c r="C601" s="60"/>
      <c r="D601" s="69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23">
        <f t="shared" si="26"/>
        <v>589</v>
      </c>
      <c r="AW601" s="33">
        <f t="shared" si="27"/>
        <v>589</v>
      </c>
    </row>
    <row r="602" spans="1:49" ht="15">
      <c r="A602" s="49">
        <v>590</v>
      </c>
      <c r="B602" s="1" t="s">
        <v>265</v>
      </c>
      <c r="C602" s="47" t="s">
        <v>266</v>
      </c>
      <c r="D602" s="66"/>
      <c r="E602" s="6"/>
      <c r="F602" s="6"/>
      <c r="G602" s="6"/>
      <c r="H602" s="6"/>
      <c r="I602" s="6"/>
      <c r="J602" s="6">
        <v>0</v>
      </c>
      <c r="K602" s="6"/>
      <c r="L602" s="6"/>
      <c r="M602" s="6" t="e">
        <f>D602-#REF!</f>
        <v>#REF!</v>
      </c>
      <c r="N602" s="6"/>
      <c r="O602" s="23">
        <f t="shared" si="26"/>
        <v>590</v>
      </c>
      <c r="AW602" s="33">
        <f t="shared" si="27"/>
        <v>590</v>
      </c>
    </row>
    <row r="603" spans="1:49" ht="15">
      <c r="A603" s="49">
        <v>591</v>
      </c>
      <c r="B603" s="1"/>
      <c r="C603" s="50" t="s">
        <v>358</v>
      </c>
      <c r="D603" s="94">
        <v>1900000</v>
      </c>
      <c r="E603" s="46"/>
      <c r="F603" s="46">
        <v>2000000</v>
      </c>
      <c r="G603" s="46"/>
      <c r="H603" s="46"/>
      <c r="I603" s="46"/>
      <c r="J603" s="6">
        <v>3900000</v>
      </c>
      <c r="K603" s="46"/>
      <c r="L603" s="46"/>
      <c r="M603" s="6" t="e">
        <f>D603-#REF!</f>
        <v>#REF!</v>
      </c>
      <c r="N603" s="46"/>
      <c r="O603" s="23">
        <f t="shared" si="26"/>
        <v>591</v>
      </c>
      <c r="AW603" s="33">
        <f t="shared" si="27"/>
        <v>591</v>
      </c>
    </row>
    <row r="604" spans="1:49" ht="15">
      <c r="A604" s="49">
        <v>592</v>
      </c>
      <c r="B604" s="1"/>
      <c r="C604" s="50" t="s">
        <v>359</v>
      </c>
      <c r="D604" s="94">
        <v>100000</v>
      </c>
      <c r="E604" s="46"/>
      <c r="F604" s="46"/>
      <c r="G604" s="46"/>
      <c r="H604" s="46"/>
      <c r="I604" s="46"/>
      <c r="J604" s="6">
        <v>100000</v>
      </c>
      <c r="K604" s="46"/>
      <c r="L604" s="46"/>
      <c r="M604" s="6" t="e">
        <f>D604-#REF!</f>
        <v>#REF!</v>
      </c>
      <c r="N604" s="46"/>
      <c r="O604" s="23">
        <f t="shared" si="26"/>
        <v>592</v>
      </c>
      <c r="AW604" s="33"/>
    </row>
    <row r="605" spans="1:49" ht="15">
      <c r="A605" s="49">
        <v>593</v>
      </c>
      <c r="B605" s="1"/>
      <c r="C605" s="50" t="s">
        <v>453</v>
      </c>
      <c r="D605" s="94"/>
      <c r="E605" s="46"/>
      <c r="F605" s="46"/>
      <c r="G605" s="46">
        <v>100000</v>
      </c>
      <c r="H605" s="46"/>
      <c r="I605" s="46"/>
      <c r="J605" s="6">
        <v>100000</v>
      </c>
      <c r="K605" s="46"/>
      <c r="L605" s="46"/>
      <c r="M605" s="6" t="e">
        <f>D605-#REF!</f>
        <v>#REF!</v>
      </c>
      <c r="N605" s="46"/>
      <c r="O605" s="23">
        <f t="shared" si="26"/>
        <v>593</v>
      </c>
      <c r="AW605" s="33"/>
    </row>
    <row r="606" spans="1:49" ht="15">
      <c r="A606" s="49">
        <v>594</v>
      </c>
      <c r="B606" s="1"/>
      <c r="C606" s="50" t="s">
        <v>336</v>
      </c>
      <c r="D606" s="94">
        <v>-2590000</v>
      </c>
      <c r="E606" s="46"/>
      <c r="F606" s="46"/>
      <c r="G606" s="46"/>
      <c r="H606" s="46"/>
      <c r="I606" s="46"/>
      <c r="J606" s="6">
        <v>-2590000</v>
      </c>
      <c r="K606" s="46"/>
      <c r="L606" s="46"/>
      <c r="M606" s="6" t="e">
        <f>D606-#REF!</f>
        <v>#REF!</v>
      </c>
      <c r="N606" s="46"/>
      <c r="O606" s="23">
        <f t="shared" si="26"/>
        <v>594</v>
      </c>
      <c r="AW606" s="33"/>
    </row>
    <row r="607" spans="1:49" ht="15">
      <c r="A607" s="49">
        <v>595</v>
      </c>
      <c r="B607" s="1"/>
      <c r="D607" s="93"/>
      <c r="E607" s="45"/>
      <c r="F607" s="45"/>
      <c r="G607" s="45"/>
      <c r="H607" s="45"/>
      <c r="I607" s="45"/>
      <c r="J607" s="6">
        <v>0</v>
      </c>
      <c r="K607" s="45"/>
      <c r="L607" s="45"/>
      <c r="M607" s="6" t="e">
        <f>D607-#REF!</f>
        <v>#REF!</v>
      </c>
      <c r="N607" s="45"/>
      <c r="O607" s="23">
        <f t="shared" si="26"/>
        <v>595</v>
      </c>
      <c r="AW607" s="33">
        <f>A607</f>
        <v>595</v>
      </c>
    </row>
    <row r="608" spans="1:49" ht="15.75" thickBot="1">
      <c r="A608" s="49">
        <v>596</v>
      </c>
      <c r="B608" s="14"/>
      <c r="C608" s="59" t="s">
        <v>267</v>
      </c>
      <c r="D608" s="80">
        <v>-590000</v>
      </c>
      <c r="E608" s="17">
        <v>0</v>
      </c>
      <c r="F608" s="17">
        <v>2000000</v>
      </c>
      <c r="G608" s="17">
        <v>100000</v>
      </c>
      <c r="H608" s="17">
        <v>0</v>
      </c>
      <c r="I608" s="17">
        <v>0</v>
      </c>
      <c r="J608" s="17">
        <v>1510000</v>
      </c>
      <c r="K608" s="6"/>
      <c r="L608" s="17"/>
      <c r="M608" s="17" t="e">
        <f>SUM(M602:M607)</f>
        <v>#REF!</v>
      </c>
      <c r="N608" s="17">
        <f>SUM(N602:N607)</f>
        <v>0</v>
      </c>
      <c r="O608" s="23">
        <f t="shared" si="26"/>
        <v>596</v>
      </c>
      <c r="AW608" s="33">
        <f>A608</f>
        <v>596</v>
      </c>
    </row>
    <row r="609" spans="1:49" ht="15.75" thickTop="1">
      <c r="A609" s="49">
        <v>597</v>
      </c>
      <c r="B609" s="5"/>
      <c r="C609" s="60"/>
      <c r="D609" s="69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23">
        <f t="shared" si="26"/>
        <v>597</v>
      </c>
      <c r="AW609" s="33">
        <f>A609</f>
        <v>597</v>
      </c>
    </row>
    <row r="610" spans="1:49" ht="15">
      <c r="A610" s="49">
        <v>598</v>
      </c>
      <c r="B610" s="1" t="s">
        <v>268</v>
      </c>
      <c r="C610" s="47" t="s">
        <v>269</v>
      </c>
      <c r="D610" s="66"/>
      <c r="E610" s="6"/>
      <c r="F610" s="6"/>
      <c r="G610" s="6"/>
      <c r="H610" s="6"/>
      <c r="I610" s="6"/>
      <c r="J610" s="6">
        <v>0</v>
      </c>
      <c r="K610" s="6"/>
      <c r="L610" s="6"/>
      <c r="M610" s="6" t="e">
        <f>D610-#REF!</f>
        <v>#REF!</v>
      </c>
      <c r="N610" s="6"/>
      <c r="O610" s="23">
        <f t="shared" si="26"/>
        <v>598</v>
      </c>
      <c r="AW610" s="33">
        <f>A610</f>
        <v>598</v>
      </c>
    </row>
    <row r="611" spans="1:49" ht="15">
      <c r="A611" s="49">
        <v>599</v>
      </c>
      <c r="B611" s="1"/>
      <c r="C611" s="50" t="s">
        <v>336</v>
      </c>
      <c r="D611" s="66">
        <v>-6500911</v>
      </c>
      <c r="E611" s="6"/>
      <c r="F611" s="6"/>
      <c r="G611" s="6"/>
      <c r="H611" s="6"/>
      <c r="I611" s="6"/>
      <c r="J611" s="6">
        <v>-6500911</v>
      </c>
      <c r="K611" s="6"/>
      <c r="L611" s="6"/>
      <c r="M611" s="6" t="e">
        <f>D611-#REF!</f>
        <v>#REF!</v>
      </c>
      <c r="N611" s="6"/>
      <c r="O611" s="23">
        <f t="shared" si="26"/>
        <v>599</v>
      </c>
      <c r="AW611" s="33"/>
    </row>
    <row r="612" spans="1:49" ht="15">
      <c r="A612" s="49">
        <v>600</v>
      </c>
      <c r="B612" s="1"/>
      <c r="D612" s="93"/>
      <c r="E612" s="45"/>
      <c r="F612" s="45"/>
      <c r="G612" s="45"/>
      <c r="H612" s="45"/>
      <c r="I612" s="45"/>
      <c r="J612" s="6">
        <v>0</v>
      </c>
      <c r="K612" s="45"/>
      <c r="L612" s="45"/>
      <c r="M612" s="6" t="e">
        <f>D612-#REF!</f>
        <v>#REF!</v>
      </c>
      <c r="N612" s="45"/>
      <c r="O612" s="23">
        <f t="shared" si="26"/>
        <v>600</v>
      </c>
      <c r="AW612" s="33">
        <f>A612</f>
        <v>600</v>
      </c>
    </row>
    <row r="613" spans="1:49" ht="15.75" thickBot="1">
      <c r="A613" s="49">
        <v>601</v>
      </c>
      <c r="B613" s="14"/>
      <c r="C613" s="59" t="s">
        <v>270</v>
      </c>
      <c r="D613" s="80">
        <v>-6500911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-6500911</v>
      </c>
      <c r="K613" s="6"/>
      <c r="L613" s="17"/>
      <c r="M613" s="17" t="e">
        <f>SUM(M610:M612)</f>
        <v>#REF!</v>
      </c>
      <c r="N613" s="17">
        <f>SUM(N610:N612)</f>
        <v>0</v>
      </c>
      <c r="O613" s="23">
        <f t="shared" si="26"/>
        <v>601</v>
      </c>
      <c r="AW613" s="33">
        <f>A613</f>
        <v>601</v>
      </c>
    </row>
    <row r="614" spans="1:49" ht="15.75" thickTop="1">
      <c r="A614" s="49">
        <v>602</v>
      </c>
      <c r="B614" s="5"/>
      <c r="C614" s="60"/>
      <c r="D614" s="69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23">
        <f t="shared" si="26"/>
        <v>602</v>
      </c>
      <c r="AW614" s="33">
        <f>A614</f>
        <v>602</v>
      </c>
    </row>
    <row r="615" spans="1:49" ht="15">
      <c r="A615" s="49">
        <v>603</v>
      </c>
      <c r="B615" s="1" t="s">
        <v>271</v>
      </c>
      <c r="C615" s="47" t="s">
        <v>272</v>
      </c>
      <c r="D615" s="66"/>
      <c r="E615" s="6"/>
      <c r="F615" s="6"/>
      <c r="G615" s="6"/>
      <c r="H615" s="6"/>
      <c r="I615" s="6"/>
      <c r="J615" s="6">
        <v>0</v>
      </c>
      <c r="K615" s="6"/>
      <c r="L615" s="6"/>
      <c r="M615" s="6" t="e">
        <f>D615-#REF!</f>
        <v>#REF!</v>
      </c>
      <c r="N615" s="6"/>
      <c r="O615" s="23">
        <f t="shared" si="26"/>
        <v>603</v>
      </c>
      <c r="AW615" s="33">
        <f>A615</f>
        <v>603</v>
      </c>
    </row>
    <row r="616" spans="1:49" ht="15">
      <c r="A616" s="49">
        <v>604</v>
      </c>
      <c r="B616" s="1"/>
      <c r="C616" s="47" t="s">
        <v>336</v>
      </c>
      <c r="D616" s="66">
        <v>-26382</v>
      </c>
      <c r="E616" s="6"/>
      <c r="F616" s="6"/>
      <c r="G616" s="6"/>
      <c r="H616" s="6"/>
      <c r="I616" s="6"/>
      <c r="J616" s="6">
        <v>-26382</v>
      </c>
      <c r="K616" s="6"/>
      <c r="L616" s="6"/>
      <c r="M616" s="6" t="e">
        <f>D616-#REF!</f>
        <v>#REF!</v>
      </c>
      <c r="N616" s="6"/>
      <c r="O616" s="23">
        <f t="shared" si="26"/>
        <v>604</v>
      </c>
      <c r="AW616" s="33"/>
    </row>
    <row r="617" spans="1:49" ht="15">
      <c r="A617" s="49">
        <v>605</v>
      </c>
      <c r="B617" s="1"/>
      <c r="D617" s="93"/>
      <c r="E617" s="45"/>
      <c r="F617" s="45"/>
      <c r="G617" s="45"/>
      <c r="H617" s="45"/>
      <c r="I617" s="45"/>
      <c r="J617" s="6">
        <v>0</v>
      </c>
      <c r="K617" s="45"/>
      <c r="L617" s="45"/>
      <c r="M617" s="6" t="e">
        <f>D617-#REF!</f>
        <v>#REF!</v>
      </c>
      <c r="N617" s="45"/>
      <c r="O617" s="23">
        <f t="shared" si="26"/>
        <v>605</v>
      </c>
      <c r="AW617" s="33">
        <f>A617</f>
        <v>605</v>
      </c>
    </row>
    <row r="618" spans="1:49" ht="15.75" thickBot="1">
      <c r="A618" s="49">
        <v>606</v>
      </c>
      <c r="B618" s="14"/>
      <c r="C618" s="59" t="s">
        <v>273</v>
      </c>
      <c r="D618" s="80">
        <v>-26382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-26382</v>
      </c>
      <c r="K618" s="6"/>
      <c r="L618" s="17"/>
      <c r="M618" s="17" t="e">
        <f>SUM(M615:M617)</f>
        <v>#REF!</v>
      </c>
      <c r="N618" s="17">
        <f>SUM(N615:N617)</f>
        <v>0</v>
      </c>
      <c r="O618" s="23">
        <f t="shared" si="26"/>
        <v>606</v>
      </c>
      <c r="AW618" s="33">
        <f>A618</f>
        <v>606</v>
      </c>
    </row>
    <row r="619" spans="1:49" ht="12.75" customHeight="1" thickTop="1">
      <c r="A619" s="49">
        <v>607</v>
      </c>
      <c r="B619" s="5"/>
      <c r="C619" s="60"/>
      <c r="D619" s="69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23">
        <f t="shared" si="26"/>
        <v>607</v>
      </c>
      <c r="AW619" s="33">
        <f>A619</f>
        <v>607</v>
      </c>
    </row>
    <row r="620" spans="1:49" ht="15">
      <c r="A620" s="49">
        <v>608</v>
      </c>
      <c r="B620" s="1" t="s">
        <v>274</v>
      </c>
      <c r="C620" s="47" t="s">
        <v>275</v>
      </c>
      <c r="D620" s="66"/>
      <c r="E620" s="6"/>
      <c r="F620" s="6"/>
      <c r="G620" s="6"/>
      <c r="H620" s="6"/>
      <c r="I620" s="6"/>
      <c r="J620" s="6">
        <v>0</v>
      </c>
      <c r="K620" s="6"/>
      <c r="L620" s="6"/>
      <c r="M620" s="6" t="e">
        <f>D620-#REF!</f>
        <v>#REF!</v>
      </c>
      <c r="N620" s="6"/>
      <c r="O620" s="23">
        <f t="shared" si="26"/>
        <v>608</v>
      </c>
      <c r="AW620" s="33">
        <f>A620</f>
        <v>608</v>
      </c>
    </row>
    <row r="621" spans="1:49" ht="15">
      <c r="A621" s="49">
        <v>609</v>
      </c>
      <c r="B621" s="1"/>
      <c r="C621" s="47" t="s">
        <v>336</v>
      </c>
      <c r="D621" s="66">
        <v>-6554</v>
      </c>
      <c r="E621" s="6"/>
      <c r="F621" s="6"/>
      <c r="G621" s="6"/>
      <c r="H621" s="6"/>
      <c r="I621" s="6"/>
      <c r="J621" s="6">
        <v>-6554</v>
      </c>
      <c r="K621" s="81"/>
      <c r="L621" s="6"/>
      <c r="M621" s="81" t="e">
        <f>D621-#REF!</f>
        <v>#REF!</v>
      </c>
      <c r="N621" s="81"/>
      <c r="O621" s="23">
        <f aca="true" t="shared" si="28" ref="O621:O652">A621</f>
        <v>609</v>
      </c>
      <c r="AW621" s="33"/>
    </row>
    <row r="622" spans="1:49" ht="15">
      <c r="A622" s="49">
        <v>610</v>
      </c>
      <c r="B622" s="1"/>
      <c r="D622" s="93"/>
      <c r="E622" s="45"/>
      <c r="F622" s="45"/>
      <c r="G622" s="45"/>
      <c r="H622" s="45"/>
      <c r="I622" s="45"/>
      <c r="J622" s="6">
        <v>0</v>
      </c>
      <c r="K622" s="45"/>
      <c r="L622" s="45"/>
      <c r="M622" s="6" t="e">
        <f>D622-#REF!</f>
        <v>#REF!</v>
      </c>
      <c r="N622" s="45"/>
      <c r="O622" s="23">
        <f t="shared" si="28"/>
        <v>610</v>
      </c>
      <c r="AW622" s="33">
        <f aca="true" t="shared" si="29" ref="AW622:AW627">A622</f>
        <v>610</v>
      </c>
    </row>
    <row r="623" spans="1:49" ht="15.75" thickBot="1">
      <c r="A623" s="49">
        <v>611</v>
      </c>
      <c r="B623" s="14"/>
      <c r="C623" s="59" t="s">
        <v>276</v>
      </c>
      <c r="D623" s="80">
        <v>-6554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-6554</v>
      </c>
      <c r="K623" s="6"/>
      <c r="L623" s="17"/>
      <c r="M623" s="17" t="e">
        <f>SUM(M619:M622)</f>
        <v>#REF!</v>
      </c>
      <c r="N623" s="17">
        <f>SUM(N619:N622)</f>
        <v>0</v>
      </c>
      <c r="O623" s="23">
        <f t="shared" si="28"/>
        <v>611</v>
      </c>
      <c r="AW623" s="33">
        <f t="shared" si="29"/>
        <v>611</v>
      </c>
    </row>
    <row r="624" spans="1:49" ht="15.75" thickTop="1">
      <c r="A624" s="49">
        <v>612</v>
      </c>
      <c r="B624" s="5"/>
      <c r="C624" s="60"/>
      <c r="D624" s="67" t="s">
        <v>520</v>
      </c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23">
        <f t="shared" si="28"/>
        <v>612</v>
      </c>
      <c r="AW624" s="33">
        <f t="shared" si="29"/>
        <v>612</v>
      </c>
    </row>
    <row r="625" spans="1:49" ht="15">
      <c r="A625" s="49">
        <v>613</v>
      </c>
      <c r="B625" s="1"/>
      <c r="C625" s="47"/>
      <c r="D625" s="67" t="s">
        <v>526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3">
        <f t="shared" si="28"/>
        <v>613</v>
      </c>
      <c r="AW625" s="33">
        <f t="shared" si="29"/>
        <v>613</v>
      </c>
    </row>
    <row r="626" spans="1:49" ht="15">
      <c r="A626" s="49">
        <v>614</v>
      </c>
      <c r="B626" s="1" t="s">
        <v>290</v>
      </c>
      <c r="C626" s="47"/>
      <c r="D626" s="95" t="s">
        <v>277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3">
        <f t="shared" si="28"/>
        <v>614</v>
      </c>
      <c r="AW626" s="33">
        <f t="shared" si="29"/>
        <v>614</v>
      </c>
    </row>
    <row r="627" spans="1:49" ht="15">
      <c r="A627" s="49">
        <v>615</v>
      </c>
      <c r="B627" s="1"/>
      <c r="C627" s="47"/>
      <c r="D627" s="6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3">
        <f t="shared" si="28"/>
        <v>615</v>
      </c>
      <c r="AW627" s="33">
        <f t="shared" si="29"/>
        <v>615</v>
      </c>
    </row>
    <row r="628" spans="1:49" ht="15">
      <c r="A628" s="49">
        <v>616</v>
      </c>
      <c r="B628" s="29" t="s">
        <v>295</v>
      </c>
      <c r="C628" s="47"/>
      <c r="D628" s="6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3">
        <f t="shared" si="28"/>
        <v>616</v>
      </c>
      <c r="AW628" s="33"/>
    </row>
    <row r="629" spans="1:49" ht="15">
      <c r="A629" s="49">
        <v>617</v>
      </c>
      <c r="B629" s="1"/>
      <c r="C629" s="47"/>
      <c r="D629" s="6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3">
        <f t="shared" si="28"/>
        <v>617</v>
      </c>
      <c r="AW629" s="33"/>
    </row>
    <row r="630" spans="1:49" ht="15">
      <c r="A630" s="49">
        <v>618</v>
      </c>
      <c r="B630" s="1"/>
      <c r="C630" s="47" t="s">
        <v>294</v>
      </c>
      <c r="D630" s="66"/>
      <c r="E630" s="6"/>
      <c r="F630" s="6"/>
      <c r="G630" s="6"/>
      <c r="H630" s="6"/>
      <c r="I630" s="6"/>
      <c r="J630" s="6"/>
      <c r="K630" s="6"/>
      <c r="L630" s="6"/>
      <c r="M630" s="6" t="e">
        <f>D630-#REF!</f>
        <v>#REF!</v>
      </c>
      <c r="N630" s="6"/>
      <c r="O630" s="23">
        <f t="shared" si="28"/>
        <v>618</v>
      </c>
      <c r="AW630" s="33"/>
    </row>
    <row r="631" spans="1:49" ht="15">
      <c r="A631" s="49">
        <v>619</v>
      </c>
      <c r="B631" s="1"/>
      <c r="C631" s="47" t="s">
        <v>405</v>
      </c>
      <c r="D631" s="92">
        <v>544509059</v>
      </c>
      <c r="E631" s="6"/>
      <c r="F631" s="6"/>
      <c r="G631" s="6"/>
      <c r="H631" s="6"/>
      <c r="I631" s="6"/>
      <c r="J631" s="53"/>
      <c r="K631" s="87"/>
      <c r="L631" s="6"/>
      <c r="M631" s="87" t="e">
        <f>D631-#REF!</f>
        <v>#REF!</v>
      </c>
      <c r="N631" s="81"/>
      <c r="O631" s="23">
        <f t="shared" si="28"/>
        <v>619</v>
      </c>
      <c r="AW631" s="33"/>
    </row>
    <row r="632" spans="1:49" ht="15">
      <c r="A632" s="49">
        <v>620</v>
      </c>
      <c r="B632" s="1"/>
      <c r="C632" s="47" t="s">
        <v>406</v>
      </c>
      <c r="D632" s="92">
        <v>3300000</v>
      </c>
      <c r="E632" s="6"/>
      <c r="F632" s="6"/>
      <c r="G632" s="6"/>
      <c r="H632" s="6"/>
      <c r="I632" s="6"/>
      <c r="J632" s="53"/>
      <c r="K632" s="87"/>
      <c r="L632" s="6"/>
      <c r="M632" s="87" t="e">
        <f>D632-#REF!</f>
        <v>#REF!</v>
      </c>
      <c r="N632" s="81"/>
      <c r="O632" s="23">
        <f t="shared" si="28"/>
        <v>620</v>
      </c>
      <c r="AW632" s="33"/>
    </row>
    <row r="633" spans="1:49" ht="15">
      <c r="A633" s="49">
        <v>621</v>
      </c>
      <c r="B633" s="1"/>
      <c r="C633" s="47"/>
      <c r="D633" s="66"/>
      <c r="E633" s="6"/>
      <c r="F633" s="6"/>
      <c r="G633" s="6"/>
      <c r="H633" s="6"/>
      <c r="I633" s="6"/>
      <c r="J633" s="6"/>
      <c r="K633" s="6"/>
      <c r="L633" s="6"/>
      <c r="M633" s="6" t="e">
        <f>D633-#REF!</f>
        <v>#REF!</v>
      </c>
      <c r="N633" s="6"/>
      <c r="O633" s="23">
        <f t="shared" si="28"/>
        <v>621</v>
      </c>
      <c r="AW633" s="33"/>
    </row>
    <row r="634" spans="1:49" ht="15">
      <c r="A634" s="49">
        <v>622</v>
      </c>
      <c r="B634" s="1"/>
      <c r="C634" s="47" t="s">
        <v>2</v>
      </c>
      <c r="D634" s="92">
        <v>532391162</v>
      </c>
      <c r="E634" s="6"/>
      <c r="F634" s="6"/>
      <c r="G634" s="6"/>
      <c r="H634" s="6"/>
      <c r="I634" s="6"/>
      <c r="J634" s="53"/>
      <c r="K634" s="87"/>
      <c r="L634" s="6"/>
      <c r="M634" s="87" t="e">
        <f>D634-#REF!</f>
        <v>#REF!</v>
      </c>
      <c r="N634" s="81"/>
      <c r="O634" s="23">
        <f t="shared" si="28"/>
        <v>622</v>
      </c>
      <c r="AW634" s="33"/>
    </row>
    <row r="635" spans="1:49" ht="15">
      <c r="A635" s="49">
        <v>623</v>
      </c>
      <c r="B635" s="1"/>
      <c r="C635" s="47"/>
      <c r="D635" s="6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3">
        <f t="shared" si="28"/>
        <v>623</v>
      </c>
      <c r="AW635" s="33"/>
    </row>
    <row r="636" spans="1:49" ht="15">
      <c r="A636" s="49">
        <v>624</v>
      </c>
      <c r="B636" s="1"/>
      <c r="C636" s="47" t="s">
        <v>291</v>
      </c>
      <c r="D636" s="92">
        <v>15417897</v>
      </c>
      <c r="E636" s="6"/>
      <c r="F636" s="6"/>
      <c r="G636" s="6"/>
      <c r="H636" s="6"/>
      <c r="I636" s="6"/>
      <c r="J636" s="53"/>
      <c r="K636" s="87"/>
      <c r="L636" s="6"/>
      <c r="M636" s="87" t="e">
        <f>M631+M632-M634</f>
        <v>#REF!</v>
      </c>
      <c r="N636" s="81"/>
      <c r="O636" s="23">
        <f t="shared" si="28"/>
        <v>624</v>
      </c>
      <c r="AW636" s="33">
        <f>A636</f>
        <v>624</v>
      </c>
    </row>
    <row r="637" spans="1:49" ht="15">
      <c r="A637" s="49">
        <v>625</v>
      </c>
      <c r="B637" s="1"/>
      <c r="C637" s="47"/>
      <c r="D637" s="6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3">
        <f t="shared" si="28"/>
        <v>625</v>
      </c>
      <c r="AW637" s="33"/>
    </row>
    <row r="638" spans="1:49" ht="15">
      <c r="A638" s="49">
        <v>626</v>
      </c>
      <c r="B638" s="1"/>
      <c r="C638" s="47" t="s">
        <v>292</v>
      </c>
      <c r="D638" s="66"/>
      <c r="E638" s="6"/>
      <c r="F638" s="6"/>
      <c r="G638" s="6"/>
      <c r="H638" s="6"/>
      <c r="I638" s="6"/>
      <c r="J638" s="6"/>
      <c r="K638" s="6"/>
      <c r="L638" s="6"/>
      <c r="M638" s="6" t="e">
        <f>D638-#REF!</f>
        <v>#REF!</v>
      </c>
      <c r="N638" s="6"/>
      <c r="O638" s="23">
        <f t="shared" si="28"/>
        <v>626</v>
      </c>
      <c r="AW638" s="33"/>
    </row>
    <row r="639" spans="1:49" ht="15">
      <c r="A639" s="49">
        <v>627</v>
      </c>
      <c r="B639" s="1"/>
      <c r="C639" s="47" t="s">
        <v>384</v>
      </c>
      <c r="D639" s="66"/>
      <c r="E639" s="6"/>
      <c r="F639" s="6"/>
      <c r="G639" s="6"/>
      <c r="H639" s="6"/>
      <c r="I639" s="6"/>
      <c r="J639" s="6"/>
      <c r="K639" s="6"/>
      <c r="L639" s="6"/>
      <c r="M639" s="6" t="e">
        <f>D639-#REF!</f>
        <v>#REF!</v>
      </c>
      <c r="N639" s="6"/>
      <c r="O639" s="23">
        <f t="shared" si="28"/>
        <v>627</v>
      </c>
      <c r="AW639" s="33"/>
    </row>
    <row r="640" spans="1:49" ht="15">
      <c r="A640" s="49">
        <v>628</v>
      </c>
      <c r="B640" s="1"/>
      <c r="C640" s="47"/>
      <c r="D640" s="66"/>
      <c r="E640" s="6"/>
      <c r="F640" s="6"/>
      <c r="G640" s="6"/>
      <c r="H640" s="6"/>
      <c r="I640" s="6"/>
      <c r="J640" s="6"/>
      <c r="K640" s="6"/>
      <c r="L640" s="6"/>
      <c r="M640" s="6" t="e">
        <f>D640-#REF!</f>
        <v>#REF!</v>
      </c>
      <c r="N640" s="6"/>
      <c r="O640" s="23">
        <f t="shared" si="28"/>
        <v>628</v>
      </c>
      <c r="AW640" s="33"/>
    </row>
    <row r="641" spans="1:49" ht="15.75" thickBot="1">
      <c r="A641" s="49">
        <v>629</v>
      </c>
      <c r="B641" s="1"/>
      <c r="C641" s="47" t="s">
        <v>293</v>
      </c>
      <c r="D641" s="80">
        <v>15417897</v>
      </c>
      <c r="E641" s="6"/>
      <c r="F641" s="6"/>
      <c r="G641" s="6"/>
      <c r="H641" s="6"/>
      <c r="I641" s="6"/>
      <c r="J641" s="6"/>
      <c r="K641" s="6"/>
      <c r="L641" s="6"/>
      <c r="M641" s="17" t="e">
        <f>SUM(M636:M639)</f>
        <v>#REF!</v>
      </c>
      <c r="N641" s="6"/>
      <c r="O641" s="23">
        <f t="shared" si="28"/>
        <v>629</v>
      </c>
      <c r="AW641" s="33"/>
    </row>
    <row r="642" spans="1:49" ht="14.25" customHeight="1" thickTop="1">
      <c r="A642" s="49">
        <v>630</v>
      </c>
      <c r="B642" s="1"/>
      <c r="C642" s="47"/>
      <c r="D642" s="6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3">
        <f t="shared" si="28"/>
        <v>630</v>
      </c>
      <c r="AW642" s="33"/>
    </row>
    <row r="643" spans="1:49" ht="15">
      <c r="A643" s="49">
        <v>631</v>
      </c>
      <c r="B643" s="1"/>
      <c r="C643" s="47"/>
      <c r="D643" s="6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3">
        <f t="shared" si="28"/>
        <v>631</v>
      </c>
      <c r="AW643" s="33"/>
    </row>
    <row r="644" spans="1:49" ht="15">
      <c r="A644" s="49">
        <v>632</v>
      </c>
      <c r="B644" s="29" t="s">
        <v>296</v>
      </c>
      <c r="C644" s="47"/>
      <c r="D644" s="6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3">
        <f t="shared" si="28"/>
        <v>632</v>
      </c>
      <c r="AW644" s="33"/>
    </row>
    <row r="645" spans="1:49" ht="15">
      <c r="A645" s="49">
        <v>633</v>
      </c>
      <c r="B645" s="1"/>
      <c r="C645" s="47"/>
      <c r="D645" s="66"/>
      <c r="E645" s="6"/>
      <c r="F645" s="6"/>
      <c r="G645" s="6"/>
      <c r="H645" s="6"/>
      <c r="I645" s="6"/>
      <c r="J645" s="6"/>
      <c r="K645" s="6"/>
      <c r="L645" s="6"/>
      <c r="M645" s="6" t="e">
        <f>D645-#REF!</f>
        <v>#REF!</v>
      </c>
      <c r="N645" s="6"/>
      <c r="O645" s="23">
        <f t="shared" si="28"/>
        <v>633</v>
      </c>
      <c r="AW645" s="33"/>
    </row>
    <row r="646" spans="1:49" ht="15">
      <c r="A646" s="49">
        <v>634</v>
      </c>
      <c r="B646" s="1"/>
      <c r="C646" s="47" t="s">
        <v>433</v>
      </c>
      <c r="D646" s="66">
        <v>27299664</v>
      </c>
      <c r="E646" s="6"/>
      <c r="F646" s="6"/>
      <c r="G646" s="6"/>
      <c r="H646" s="6"/>
      <c r="I646" s="6"/>
      <c r="J646" s="6"/>
      <c r="K646" s="6"/>
      <c r="L646" s="6"/>
      <c r="M646" s="6" t="e">
        <f>D646-#REF!</f>
        <v>#REF!</v>
      </c>
      <c r="N646" s="6"/>
      <c r="O646" s="23">
        <f t="shared" si="28"/>
        <v>634</v>
      </c>
      <c r="AW646" s="33"/>
    </row>
    <row r="647" spans="1:49" ht="15">
      <c r="A647" s="49">
        <v>635</v>
      </c>
      <c r="B647" s="1"/>
      <c r="C647" s="50" t="s">
        <v>3</v>
      </c>
      <c r="D647" s="66"/>
      <c r="E647" s="6"/>
      <c r="F647" s="6"/>
      <c r="G647" s="6"/>
      <c r="H647" s="6"/>
      <c r="I647" s="6"/>
      <c r="J647" s="6"/>
      <c r="K647" s="6"/>
      <c r="L647" s="6"/>
      <c r="M647" s="6" t="e">
        <f>D647-#REF!</f>
        <v>#REF!</v>
      </c>
      <c r="N647" s="6"/>
      <c r="O647" s="23">
        <f t="shared" si="28"/>
        <v>635</v>
      </c>
      <c r="AW647" s="33"/>
    </row>
    <row r="648" spans="1:49" ht="15">
      <c r="A648" s="49">
        <v>636</v>
      </c>
      <c r="B648" s="1"/>
      <c r="C648" s="51" t="s">
        <v>304</v>
      </c>
      <c r="D648" s="66">
        <v>1678000</v>
      </c>
      <c r="E648" s="6"/>
      <c r="F648" s="6"/>
      <c r="G648" s="6"/>
      <c r="H648" s="6"/>
      <c r="I648" s="6"/>
      <c r="J648" s="6"/>
      <c r="K648" s="6"/>
      <c r="L648" s="6"/>
      <c r="M648" s="6" t="e">
        <f>D648-#REF!</f>
        <v>#REF!</v>
      </c>
      <c r="N648" s="6"/>
      <c r="O648" s="23">
        <f t="shared" si="28"/>
        <v>636</v>
      </c>
      <c r="AW648" s="33"/>
    </row>
    <row r="649" spans="1:49" ht="15">
      <c r="A649" s="49">
        <v>637</v>
      </c>
      <c r="B649" s="1"/>
      <c r="C649" s="51" t="s">
        <v>305</v>
      </c>
      <c r="D649" s="66">
        <v>10343258</v>
      </c>
      <c r="E649" s="6"/>
      <c r="F649" s="6"/>
      <c r="G649" s="6"/>
      <c r="H649" s="6"/>
      <c r="I649" s="6"/>
      <c r="J649" s="6"/>
      <c r="K649" s="6"/>
      <c r="L649" s="6"/>
      <c r="M649" s="6" t="e">
        <f>D649-#REF!</f>
        <v>#REF!</v>
      </c>
      <c r="N649" s="6"/>
      <c r="O649" s="23">
        <f t="shared" si="28"/>
        <v>637</v>
      </c>
      <c r="AW649" s="33"/>
    </row>
    <row r="650" spans="1:49" ht="15">
      <c r="A650" s="49">
        <v>638</v>
      </c>
      <c r="B650" s="1"/>
      <c r="C650" s="51" t="s">
        <v>306</v>
      </c>
      <c r="D650" s="66">
        <v>4000000</v>
      </c>
      <c r="E650" s="6"/>
      <c r="F650" s="6"/>
      <c r="G650" s="6"/>
      <c r="H650" s="6"/>
      <c r="I650" s="6"/>
      <c r="J650" s="6"/>
      <c r="K650" s="6"/>
      <c r="L650" s="6"/>
      <c r="M650" s="6" t="e">
        <f>D650-#REF!</f>
        <v>#REF!</v>
      </c>
      <c r="N650" s="6"/>
      <c r="O650" s="23">
        <f t="shared" si="28"/>
        <v>638</v>
      </c>
      <c r="AW650" s="33"/>
    </row>
    <row r="651" spans="1:49" ht="15">
      <c r="A651" s="49">
        <v>639</v>
      </c>
      <c r="B651" s="1"/>
      <c r="C651" s="51" t="s">
        <v>307</v>
      </c>
      <c r="D651" s="66">
        <v>2000000</v>
      </c>
      <c r="E651" s="6"/>
      <c r="F651" s="6"/>
      <c r="G651" s="6"/>
      <c r="H651" s="6"/>
      <c r="I651" s="6"/>
      <c r="J651" s="6"/>
      <c r="K651" s="6"/>
      <c r="L651" s="6"/>
      <c r="M651" s="6" t="e">
        <f>D651-#REF!</f>
        <v>#REF!</v>
      </c>
      <c r="N651" s="6"/>
      <c r="O651" s="23">
        <f t="shared" si="28"/>
        <v>639</v>
      </c>
      <c r="AW651" s="33"/>
    </row>
    <row r="652" spans="1:49" ht="15">
      <c r="A652" s="49">
        <v>640</v>
      </c>
      <c r="B652" s="1"/>
      <c r="C652" s="47" t="s">
        <v>385</v>
      </c>
      <c r="D652" s="92">
        <v>4875000</v>
      </c>
      <c r="E652" s="6"/>
      <c r="F652" s="6"/>
      <c r="G652" s="6"/>
      <c r="H652" s="6"/>
      <c r="I652" s="6"/>
      <c r="J652" s="53"/>
      <c r="K652" s="87"/>
      <c r="L652" s="6"/>
      <c r="M652" s="87" t="e">
        <f>D652-#REF!</f>
        <v>#REF!</v>
      </c>
      <c r="N652" s="81"/>
      <c r="O652" s="23">
        <f t="shared" si="28"/>
        <v>640</v>
      </c>
      <c r="AW652" s="33"/>
    </row>
    <row r="653" spans="1:49" ht="15">
      <c r="A653" s="49">
        <v>641</v>
      </c>
      <c r="B653" s="1"/>
      <c r="C653" s="47" t="s">
        <v>388</v>
      </c>
      <c r="D653" s="92">
        <v>50000</v>
      </c>
      <c r="E653" s="6"/>
      <c r="F653" s="6"/>
      <c r="G653" s="6"/>
      <c r="H653" s="6"/>
      <c r="I653" s="6"/>
      <c r="J653" s="53"/>
      <c r="K653" s="87"/>
      <c r="L653" s="6"/>
      <c r="M653" s="87" t="e">
        <f>D653-#REF!</f>
        <v>#REF!</v>
      </c>
      <c r="N653" s="81"/>
      <c r="O653" s="23">
        <f aca="true" t="shared" si="30" ref="O653:O663">A653</f>
        <v>641</v>
      </c>
      <c r="AW653" s="33"/>
    </row>
    <row r="654" spans="1:49" ht="15">
      <c r="A654" s="49">
        <v>642</v>
      </c>
      <c r="B654" s="1"/>
      <c r="C654" s="47" t="s">
        <v>389</v>
      </c>
      <c r="D654" s="92">
        <v>50000</v>
      </c>
      <c r="E654" s="6"/>
      <c r="F654" s="6"/>
      <c r="G654" s="6"/>
      <c r="H654" s="6"/>
      <c r="I654" s="6"/>
      <c r="J654" s="53"/>
      <c r="K654" s="87"/>
      <c r="L654" s="6"/>
      <c r="M654" s="87" t="e">
        <f>D654-#REF!</f>
        <v>#REF!</v>
      </c>
      <c r="N654" s="81"/>
      <c r="O654" s="23">
        <f t="shared" si="30"/>
        <v>642</v>
      </c>
      <c r="AW654" s="33"/>
    </row>
    <row r="655" spans="1:49" ht="15">
      <c r="A655" s="49">
        <v>643</v>
      </c>
      <c r="B655" s="1"/>
      <c r="C655" s="47" t="s">
        <v>390</v>
      </c>
      <c r="D655" s="92">
        <v>1651221</v>
      </c>
      <c r="E655" s="6"/>
      <c r="F655" s="6"/>
      <c r="G655" s="6"/>
      <c r="H655" s="6"/>
      <c r="I655" s="6"/>
      <c r="J655" s="53"/>
      <c r="K655" s="87"/>
      <c r="L655" s="6"/>
      <c r="M655" s="87" t="e">
        <f>D655-#REF!</f>
        <v>#REF!</v>
      </c>
      <c r="N655" s="81"/>
      <c r="O655" s="23">
        <f t="shared" si="30"/>
        <v>643</v>
      </c>
      <c r="AW655" s="33"/>
    </row>
    <row r="656" spans="1:49" ht="15">
      <c r="A656" s="49">
        <v>644</v>
      </c>
      <c r="B656" s="1"/>
      <c r="C656" s="47" t="s">
        <v>425</v>
      </c>
      <c r="D656" s="92">
        <v>-400000</v>
      </c>
      <c r="E656" s="6"/>
      <c r="F656" s="6"/>
      <c r="G656" s="6"/>
      <c r="H656" s="6"/>
      <c r="I656" s="6"/>
      <c r="J656" s="53"/>
      <c r="K656" s="87"/>
      <c r="L656" s="6"/>
      <c r="M656" s="87" t="e">
        <f>D656-#REF!</f>
        <v>#REF!</v>
      </c>
      <c r="N656" s="81"/>
      <c r="O656" s="23">
        <f t="shared" si="30"/>
        <v>644</v>
      </c>
      <c r="AW656" s="33"/>
    </row>
    <row r="657" spans="1:49" ht="15">
      <c r="A657" s="49">
        <v>645</v>
      </c>
      <c r="B657" s="1"/>
      <c r="C657" s="47" t="s">
        <v>426</v>
      </c>
      <c r="D657" s="92">
        <v>613500</v>
      </c>
      <c r="E657" s="6"/>
      <c r="F657" s="6"/>
      <c r="G657" s="6"/>
      <c r="H657" s="6"/>
      <c r="I657" s="6"/>
      <c r="J657" s="53"/>
      <c r="K657" s="87"/>
      <c r="L657" s="6"/>
      <c r="M657" s="87" t="e">
        <f>D657-#REF!</f>
        <v>#REF!</v>
      </c>
      <c r="N657" s="81"/>
      <c r="O657" s="23">
        <f t="shared" si="30"/>
        <v>645</v>
      </c>
      <c r="AW657" s="33"/>
    </row>
    <row r="658" spans="1:49" ht="15">
      <c r="A658" s="49">
        <v>646</v>
      </c>
      <c r="B658" s="1"/>
      <c r="C658" s="47" t="s">
        <v>427</v>
      </c>
      <c r="D658" s="92">
        <v>868000</v>
      </c>
      <c r="E658" s="6"/>
      <c r="F658" s="6"/>
      <c r="G658" s="6"/>
      <c r="H658" s="6"/>
      <c r="I658" s="6"/>
      <c r="J658" s="53"/>
      <c r="K658" s="87"/>
      <c r="L658" s="6"/>
      <c r="M658" s="87" t="e">
        <f>D658-#REF!</f>
        <v>#REF!</v>
      </c>
      <c r="N658" s="81"/>
      <c r="O658" s="23">
        <f t="shared" si="30"/>
        <v>646</v>
      </c>
      <c r="AW658" s="33"/>
    </row>
    <row r="659" spans="1:49" ht="15">
      <c r="A659" s="49">
        <v>647</v>
      </c>
      <c r="B659" s="1"/>
      <c r="C659" s="47" t="s">
        <v>460</v>
      </c>
      <c r="D659" s="66">
        <v>22600</v>
      </c>
      <c r="E659" s="6"/>
      <c r="F659" s="6"/>
      <c r="G659" s="6"/>
      <c r="H659" s="6"/>
      <c r="I659" s="6"/>
      <c r="J659" s="6"/>
      <c r="K659" s="6"/>
      <c r="L659" s="6"/>
      <c r="M659" s="6" t="e">
        <f>D659-#REF!</f>
        <v>#REF!</v>
      </c>
      <c r="N659" s="6"/>
      <c r="O659" s="23">
        <f t="shared" si="30"/>
        <v>647</v>
      </c>
      <c r="AW659" s="33"/>
    </row>
    <row r="660" spans="1:49" ht="15">
      <c r="A660" s="49">
        <v>648</v>
      </c>
      <c r="B660" s="1"/>
      <c r="C660" s="47" t="s">
        <v>386</v>
      </c>
      <c r="D660" s="66"/>
      <c r="E660" s="6"/>
      <c r="F660" s="6"/>
      <c r="G660" s="6"/>
      <c r="H660" s="6"/>
      <c r="I660" s="6"/>
      <c r="J660" s="6"/>
      <c r="K660" s="6"/>
      <c r="L660" s="6"/>
      <c r="M660" s="6" t="e">
        <f>D660-#REF!</f>
        <v>#REF!</v>
      </c>
      <c r="N660" s="6"/>
      <c r="O660" s="23">
        <f t="shared" si="30"/>
        <v>648</v>
      </c>
      <c r="AW660" s="33"/>
    </row>
    <row r="661" spans="1:49" ht="15">
      <c r="A661" s="49">
        <v>649</v>
      </c>
      <c r="B661" s="1"/>
      <c r="C661" s="47" t="s">
        <v>387</v>
      </c>
      <c r="D661" s="92">
        <v>-3250000</v>
      </c>
      <c r="E661" s="6"/>
      <c r="F661" s="6"/>
      <c r="G661" s="6"/>
      <c r="H661" s="6"/>
      <c r="I661" s="6"/>
      <c r="J661" s="53"/>
      <c r="K661" s="87"/>
      <c r="L661" s="6"/>
      <c r="M661" s="87" t="e">
        <f>D661-#REF!</f>
        <v>#REF!</v>
      </c>
      <c r="N661" s="81"/>
      <c r="O661" s="23">
        <f t="shared" si="30"/>
        <v>649</v>
      </c>
      <c r="AW661" s="33"/>
    </row>
    <row r="662" spans="1:49" ht="15">
      <c r="A662" s="49">
        <v>650</v>
      </c>
      <c r="B662" s="1"/>
      <c r="C662" s="47" t="s">
        <v>391</v>
      </c>
      <c r="D662" s="92">
        <v>-23931950</v>
      </c>
      <c r="E662" s="6"/>
      <c r="F662" s="6"/>
      <c r="G662" s="6"/>
      <c r="H662" s="6"/>
      <c r="I662" s="6"/>
      <c r="J662" s="53"/>
      <c r="K662" s="87"/>
      <c r="L662" s="6"/>
      <c r="M662" s="87" t="e">
        <f>D662-#REF!</f>
        <v>#REF!</v>
      </c>
      <c r="N662" s="81"/>
      <c r="O662" s="23">
        <f t="shared" si="30"/>
        <v>650</v>
      </c>
      <c r="AW662" s="33"/>
    </row>
    <row r="663" spans="1:49" ht="15">
      <c r="A663" s="49">
        <v>651</v>
      </c>
      <c r="B663" s="1"/>
      <c r="C663" s="50" t="s">
        <v>392</v>
      </c>
      <c r="D663" s="93">
        <v>-1499800</v>
      </c>
      <c r="E663" s="6"/>
      <c r="F663" s="6"/>
      <c r="G663" s="6"/>
      <c r="H663" s="6"/>
      <c r="I663" s="6"/>
      <c r="J663" s="45"/>
      <c r="K663" s="45"/>
      <c r="L663" s="6"/>
      <c r="M663" s="45" t="e">
        <f>D663-#REF!</f>
        <v>#REF!</v>
      </c>
      <c r="N663" s="6"/>
      <c r="O663" s="23">
        <f t="shared" si="30"/>
        <v>651</v>
      </c>
      <c r="AW663" s="33"/>
    </row>
    <row r="664" spans="1:49" ht="15">
      <c r="A664" s="49">
        <v>652</v>
      </c>
      <c r="B664" s="1"/>
      <c r="C664" s="47" t="s">
        <v>393</v>
      </c>
      <c r="D664" s="92">
        <v>-1195749</v>
      </c>
      <c r="E664" s="6"/>
      <c r="F664" s="6"/>
      <c r="G664" s="6"/>
      <c r="H664" s="6"/>
      <c r="I664" s="6"/>
      <c r="J664" s="53"/>
      <c r="K664" s="87"/>
      <c r="L664" s="6"/>
      <c r="M664" s="87" t="e">
        <f>D664-#REF!</f>
        <v>#REF!</v>
      </c>
      <c r="N664" s="81"/>
      <c r="O664" s="23">
        <f aca="true" t="shared" si="31" ref="O664:O684">A664</f>
        <v>652</v>
      </c>
      <c r="AW664" s="33"/>
    </row>
    <row r="665" spans="1:49" ht="15">
      <c r="A665" s="49">
        <v>653</v>
      </c>
      <c r="B665" s="1"/>
      <c r="C665" s="50" t="s">
        <v>394</v>
      </c>
      <c r="D665" s="66"/>
      <c r="E665" s="6"/>
      <c r="F665" s="6"/>
      <c r="G665" s="6"/>
      <c r="H665" s="6"/>
      <c r="I665" s="6"/>
      <c r="J665" s="6"/>
      <c r="K665" s="6"/>
      <c r="L665" s="6"/>
      <c r="M665" s="6" t="e">
        <f>D665-#REF!</f>
        <v>#REF!</v>
      </c>
      <c r="N665" s="6"/>
      <c r="O665" s="23">
        <f t="shared" si="31"/>
        <v>653</v>
      </c>
      <c r="AW665" s="33"/>
    </row>
    <row r="666" spans="1:49" ht="15">
      <c r="A666" s="49">
        <v>654</v>
      </c>
      <c r="B666" s="1"/>
      <c r="C666" s="47" t="s">
        <v>395</v>
      </c>
      <c r="D666" s="92">
        <v>-9000000</v>
      </c>
      <c r="E666" s="6"/>
      <c r="F666" s="6"/>
      <c r="G666" s="6"/>
      <c r="H666" s="6"/>
      <c r="I666" s="6"/>
      <c r="J666" s="53"/>
      <c r="K666" s="87"/>
      <c r="L666" s="6"/>
      <c r="M666" s="87" t="e">
        <f>D666-#REF!</f>
        <v>#REF!</v>
      </c>
      <c r="N666" s="81"/>
      <c r="O666" s="23">
        <f t="shared" si="31"/>
        <v>654</v>
      </c>
      <c r="AW666" s="33"/>
    </row>
    <row r="667" spans="1:49" ht="15">
      <c r="A667" s="49">
        <v>655</v>
      </c>
      <c r="B667" s="1"/>
      <c r="C667" s="47" t="s">
        <v>396</v>
      </c>
      <c r="D667" s="92">
        <v>-6929663</v>
      </c>
      <c r="E667" s="6"/>
      <c r="F667" s="6"/>
      <c r="G667" s="6"/>
      <c r="H667" s="6"/>
      <c r="I667" s="6"/>
      <c r="J667" s="53"/>
      <c r="K667" s="87"/>
      <c r="L667" s="6"/>
      <c r="M667" s="87" t="e">
        <f>D667-#REF!</f>
        <v>#REF!</v>
      </c>
      <c r="N667" s="81"/>
      <c r="O667" s="23">
        <f t="shared" si="31"/>
        <v>655</v>
      </c>
      <c r="AW667" s="33"/>
    </row>
    <row r="668" spans="1:49" ht="15">
      <c r="A668" s="49">
        <v>656</v>
      </c>
      <c r="B668" s="1"/>
      <c r="C668" s="47" t="s">
        <v>397</v>
      </c>
      <c r="D668" s="92">
        <v>-75000</v>
      </c>
      <c r="E668" s="6"/>
      <c r="F668" s="6"/>
      <c r="G668" s="6"/>
      <c r="H668" s="6"/>
      <c r="I668" s="6"/>
      <c r="J668" s="53"/>
      <c r="K668" s="87"/>
      <c r="L668" s="6"/>
      <c r="M668" s="87" t="e">
        <f>D668-#REF!</f>
        <v>#REF!</v>
      </c>
      <c r="N668" s="81"/>
      <c r="O668" s="23">
        <f t="shared" si="31"/>
        <v>656</v>
      </c>
      <c r="AW668" s="33"/>
    </row>
    <row r="669" spans="1:49" ht="15">
      <c r="A669" s="49">
        <v>657</v>
      </c>
      <c r="B669" s="1"/>
      <c r="C669" s="47" t="s">
        <v>398</v>
      </c>
      <c r="D669" s="92">
        <v>-43000</v>
      </c>
      <c r="E669" s="6"/>
      <c r="F669" s="6"/>
      <c r="G669" s="6"/>
      <c r="H669" s="6"/>
      <c r="I669" s="6"/>
      <c r="J669" s="53"/>
      <c r="K669" s="87"/>
      <c r="L669" s="6"/>
      <c r="M669" s="87" t="e">
        <f>D669-#REF!</f>
        <v>#REF!</v>
      </c>
      <c r="N669" s="81"/>
      <c r="O669" s="23">
        <f t="shared" si="31"/>
        <v>657</v>
      </c>
      <c r="AW669" s="33"/>
    </row>
    <row r="670" spans="1:49" ht="15">
      <c r="A670" s="49">
        <v>658</v>
      </c>
      <c r="B670" s="1"/>
      <c r="C670" s="47" t="s">
        <v>399</v>
      </c>
      <c r="D670" s="92">
        <v>-650000</v>
      </c>
      <c r="E670" s="6"/>
      <c r="F670" s="6"/>
      <c r="G670" s="6"/>
      <c r="H670" s="6"/>
      <c r="I670" s="6"/>
      <c r="J670" s="53"/>
      <c r="K670" s="87"/>
      <c r="L670" s="6"/>
      <c r="M670" s="87" t="e">
        <f>D670-#REF!</f>
        <v>#REF!</v>
      </c>
      <c r="N670" s="81"/>
      <c r="O670" s="23">
        <f t="shared" si="31"/>
        <v>658</v>
      </c>
      <c r="AW670" s="33"/>
    </row>
    <row r="671" spans="1:49" ht="15">
      <c r="A671" s="49">
        <v>659</v>
      </c>
      <c r="B671" s="1"/>
      <c r="C671" s="47" t="s">
        <v>400</v>
      </c>
      <c r="D671" s="92">
        <v>-1154921</v>
      </c>
      <c r="E671" s="6"/>
      <c r="F671" s="6"/>
      <c r="G671" s="6"/>
      <c r="H671" s="6"/>
      <c r="I671" s="6"/>
      <c r="J671" s="53"/>
      <c r="K671" s="87"/>
      <c r="L671" s="6"/>
      <c r="M671" s="87" t="e">
        <f>D671-#REF!</f>
        <v>#REF!</v>
      </c>
      <c r="N671" s="81"/>
      <c r="O671" s="23">
        <f t="shared" si="31"/>
        <v>659</v>
      </c>
      <c r="AW671" s="33"/>
    </row>
    <row r="672" spans="1:49" ht="15">
      <c r="A672" s="49">
        <v>660</v>
      </c>
      <c r="B672" s="1"/>
      <c r="C672" s="47" t="s">
        <v>401</v>
      </c>
      <c r="D672" s="92">
        <v>-185000</v>
      </c>
      <c r="E672" s="6"/>
      <c r="F672" s="6"/>
      <c r="G672" s="6"/>
      <c r="H672" s="6"/>
      <c r="I672" s="6"/>
      <c r="J672" s="53"/>
      <c r="K672" s="87"/>
      <c r="L672" s="6"/>
      <c r="M672" s="87" t="e">
        <f>D672-#REF!</f>
        <v>#REF!</v>
      </c>
      <c r="N672" s="81"/>
      <c r="O672" s="23">
        <f t="shared" si="31"/>
        <v>660</v>
      </c>
      <c r="AW672" s="33"/>
    </row>
    <row r="673" spans="1:49" ht="15">
      <c r="A673" s="49">
        <v>661</v>
      </c>
      <c r="B673" s="1"/>
      <c r="C673" s="47" t="s">
        <v>461</v>
      </c>
      <c r="D673" s="66"/>
      <c r="E673" s="6"/>
      <c r="F673" s="6"/>
      <c r="G673" s="6"/>
      <c r="H673" s="6"/>
      <c r="I673" s="6"/>
      <c r="J673" s="6"/>
      <c r="K673" s="6"/>
      <c r="L673" s="6"/>
      <c r="M673" s="6" t="e">
        <f>D673-#REF!</f>
        <v>#REF!</v>
      </c>
      <c r="N673" s="6"/>
      <c r="O673" s="23">
        <f t="shared" si="31"/>
        <v>661</v>
      </c>
      <c r="AW673" s="33"/>
    </row>
    <row r="674" spans="1:49" ht="15">
      <c r="A674" s="49">
        <v>662</v>
      </c>
      <c r="B674" s="1"/>
      <c r="C674" s="50" t="s">
        <v>402</v>
      </c>
      <c r="D674" s="66"/>
      <c r="E674" s="6"/>
      <c r="F674" s="6"/>
      <c r="G674" s="6"/>
      <c r="H674" s="6"/>
      <c r="I674" s="6"/>
      <c r="J674" s="6"/>
      <c r="K674" s="6"/>
      <c r="L674" s="6"/>
      <c r="M674" s="6" t="e">
        <f>D674-#REF!</f>
        <v>#REF!</v>
      </c>
      <c r="N674" s="6"/>
      <c r="O674" s="23">
        <f t="shared" si="31"/>
        <v>662</v>
      </c>
      <c r="AW674" s="33"/>
    </row>
    <row r="675" spans="1:49" ht="15">
      <c r="A675" s="49">
        <v>663</v>
      </c>
      <c r="B675" s="1"/>
      <c r="C675" s="47" t="s">
        <v>462</v>
      </c>
      <c r="D675" s="66">
        <v>-3300000</v>
      </c>
      <c r="E675" s="6"/>
      <c r="F675" s="6"/>
      <c r="G675" s="6"/>
      <c r="H675" s="6"/>
      <c r="I675" s="6"/>
      <c r="J675" s="6"/>
      <c r="K675" s="6"/>
      <c r="L675" s="6"/>
      <c r="M675" s="6" t="e">
        <f>D675-#REF!</f>
        <v>#REF!</v>
      </c>
      <c r="N675" s="6"/>
      <c r="O675" s="23">
        <f t="shared" si="31"/>
        <v>663</v>
      </c>
      <c r="AW675" s="33"/>
    </row>
    <row r="676" spans="1:49" ht="15">
      <c r="A676" s="49">
        <v>664</v>
      </c>
      <c r="B676" s="1"/>
      <c r="C676" s="50" t="s">
        <v>403</v>
      </c>
      <c r="D676" s="66"/>
      <c r="E676" s="6"/>
      <c r="F676" s="6"/>
      <c r="G676" s="6"/>
      <c r="H676" s="6"/>
      <c r="I676" s="6"/>
      <c r="J676" s="6"/>
      <c r="K676" s="6"/>
      <c r="L676" s="6"/>
      <c r="M676" s="6" t="e">
        <f>D676-#REF!</f>
        <v>#REF!</v>
      </c>
      <c r="N676" s="6"/>
      <c r="O676" s="23">
        <f t="shared" si="31"/>
        <v>664</v>
      </c>
      <c r="AW676" s="33"/>
    </row>
    <row r="677" spans="1:49" ht="15">
      <c r="A677" s="49">
        <v>665</v>
      </c>
      <c r="B677" s="1"/>
      <c r="C677" s="47" t="s">
        <v>516</v>
      </c>
      <c r="D677" s="92">
        <v>8381737</v>
      </c>
      <c r="E677" s="6"/>
      <c r="F677" s="6"/>
      <c r="G677" s="6"/>
      <c r="H677" s="6"/>
      <c r="I677" s="6"/>
      <c r="J677" s="53"/>
      <c r="K677" s="87"/>
      <c r="L677" s="6"/>
      <c r="M677" s="87" t="e">
        <f>D677-#REF!</f>
        <v>#REF!</v>
      </c>
      <c r="N677" s="81"/>
      <c r="O677" s="23">
        <f t="shared" si="31"/>
        <v>665</v>
      </c>
      <c r="AW677" s="33"/>
    </row>
    <row r="678" spans="1:49" ht="15">
      <c r="A678" s="49">
        <v>666</v>
      </c>
      <c r="B678" s="1"/>
      <c r="C678" s="47" t="s">
        <v>517</v>
      </c>
      <c r="D678" s="92">
        <v>5200000</v>
      </c>
      <c r="E678" s="6"/>
      <c r="F678" s="6"/>
      <c r="G678" s="6"/>
      <c r="H678" s="47"/>
      <c r="I678" s="66"/>
      <c r="J678" s="6"/>
      <c r="K678" s="6"/>
      <c r="L678" s="6"/>
      <c r="M678" s="6" t="e">
        <f>D678-#REF!</f>
        <v>#REF!</v>
      </c>
      <c r="N678" s="6"/>
      <c r="O678" s="6">
        <f t="shared" si="31"/>
        <v>666</v>
      </c>
      <c r="AW678" s="33"/>
    </row>
    <row r="679" spans="1:49" ht="15">
      <c r="A679" s="49">
        <v>667</v>
      </c>
      <c r="B679" s="1"/>
      <c r="C679" s="47"/>
      <c r="D679" s="6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3">
        <f t="shared" si="31"/>
        <v>667</v>
      </c>
      <c r="AW679" s="33"/>
    </row>
    <row r="680" spans="1:49" ht="15.75" thickBot="1">
      <c r="A680" s="49">
        <v>668</v>
      </c>
      <c r="B680" s="1"/>
      <c r="C680" s="47" t="s">
        <v>297</v>
      </c>
      <c r="D680" s="96">
        <v>15417897</v>
      </c>
      <c r="E680" s="6"/>
      <c r="F680" s="6"/>
      <c r="G680" s="6"/>
      <c r="H680" s="6"/>
      <c r="I680" s="6"/>
      <c r="J680" s="6"/>
      <c r="K680" s="6"/>
      <c r="L680" s="6"/>
      <c r="M680" s="88" t="e">
        <f>SUM(M644:M679)</f>
        <v>#REF!</v>
      </c>
      <c r="N680" s="6"/>
      <c r="O680" s="23">
        <f t="shared" si="31"/>
        <v>668</v>
      </c>
      <c r="AW680" s="33"/>
    </row>
    <row r="681" spans="1:49" ht="15.75" thickTop="1">
      <c r="A681" s="49">
        <v>669</v>
      </c>
      <c r="B681" s="1"/>
      <c r="C681" s="47"/>
      <c r="D681" s="6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3">
        <f t="shared" si="31"/>
        <v>669</v>
      </c>
      <c r="AW681" s="33"/>
    </row>
    <row r="682" spans="1:49" ht="15.75" thickBot="1">
      <c r="A682" s="49">
        <v>670</v>
      </c>
      <c r="B682" s="29" t="s">
        <v>298</v>
      </c>
      <c r="D682" s="77">
        <v>0</v>
      </c>
      <c r="E682" s="6"/>
      <c r="F682" s="6"/>
      <c r="G682" s="6"/>
      <c r="H682" s="6"/>
      <c r="I682" s="6"/>
      <c r="J682" s="6"/>
      <c r="K682" s="6"/>
      <c r="L682" s="6"/>
      <c r="M682" s="15" t="e">
        <f>M641-M680</f>
        <v>#REF!</v>
      </c>
      <c r="N682" s="6"/>
      <c r="O682" s="23">
        <f t="shared" si="31"/>
        <v>670</v>
      </c>
      <c r="AW682" s="33"/>
    </row>
    <row r="683" spans="1:49" ht="15.75" thickTop="1">
      <c r="A683" s="49">
        <v>671</v>
      </c>
      <c r="B683" s="1"/>
      <c r="C683" s="47"/>
      <c r="D683" s="6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3">
        <f t="shared" si="31"/>
        <v>671</v>
      </c>
      <c r="AW683" s="33"/>
    </row>
    <row r="684" spans="1:49" ht="15">
      <c r="A684" s="49">
        <v>672</v>
      </c>
      <c r="B684" s="5" t="s">
        <v>9</v>
      </c>
      <c r="C684" s="60" t="s">
        <v>9</v>
      </c>
      <c r="D684" s="69" t="s">
        <v>9</v>
      </c>
      <c r="E684" s="8"/>
      <c r="F684" s="8"/>
      <c r="G684" s="8"/>
      <c r="H684" s="8"/>
      <c r="I684" s="8"/>
      <c r="J684" s="8"/>
      <c r="K684" s="8"/>
      <c r="L684" s="8"/>
      <c r="M684" s="8" t="s">
        <v>9</v>
      </c>
      <c r="N684" s="8"/>
      <c r="O684" s="23">
        <f t="shared" si="31"/>
        <v>672</v>
      </c>
      <c r="AW684" s="33"/>
    </row>
    <row r="685" spans="1:15" ht="15">
      <c r="A685" s="49"/>
      <c r="J685"/>
      <c r="M685"/>
      <c r="O685" s="23">
        <f>A685</f>
        <v>0</v>
      </c>
    </row>
    <row r="686" spans="1:15" ht="15">
      <c r="A686" s="49"/>
      <c r="J686"/>
      <c r="M686"/>
      <c r="O686" s="23">
        <f>A686</f>
        <v>0</v>
      </c>
    </row>
    <row r="687" spans="10:13" ht="15">
      <c r="J687"/>
      <c r="M687"/>
    </row>
    <row r="688" spans="10:13" ht="15">
      <c r="J688"/>
      <c r="M688"/>
    </row>
    <row r="689" spans="10:13" ht="15">
      <c r="J689"/>
      <c r="M689"/>
    </row>
    <row r="690" spans="10:13" ht="15">
      <c r="J690"/>
      <c r="M690"/>
    </row>
    <row r="691" spans="10:13" ht="15">
      <c r="J691"/>
      <c r="M691"/>
    </row>
    <row r="692" spans="3:13" ht="15">
      <c r="C692" s="51"/>
      <c r="J692"/>
      <c r="M692"/>
    </row>
    <row r="693" spans="3:13" ht="15">
      <c r="C693" s="51"/>
      <c r="J693"/>
      <c r="M693"/>
    </row>
    <row r="694" spans="3:13" ht="15">
      <c r="C694" s="51"/>
      <c r="J694"/>
      <c r="M694"/>
    </row>
    <row r="695" spans="3:13" ht="15">
      <c r="C695" s="51"/>
      <c r="J695"/>
      <c r="M695"/>
    </row>
    <row r="696" spans="3:13" ht="15">
      <c r="C696" s="51"/>
      <c r="J696"/>
      <c r="M696"/>
    </row>
    <row r="697" spans="3:13" ht="15">
      <c r="C697" s="51"/>
      <c r="J697"/>
      <c r="M697"/>
    </row>
    <row r="698" spans="3:13" ht="15">
      <c r="C698" s="51"/>
      <c r="J698"/>
      <c r="M698"/>
    </row>
    <row r="699" spans="3:13" ht="15">
      <c r="C699" s="51"/>
      <c r="J699"/>
      <c r="M699"/>
    </row>
    <row r="700" spans="10:13" ht="15">
      <c r="J700"/>
      <c r="M700"/>
    </row>
    <row r="701" spans="10:13" ht="15">
      <c r="J701"/>
      <c r="M701"/>
    </row>
    <row r="702" spans="10:13" ht="15">
      <c r="J702"/>
      <c r="M702"/>
    </row>
    <row r="703" spans="10:13" ht="15">
      <c r="J703"/>
      <c r="M703"/>
    </row>
    <row r="704" spans="10:13" ht="15">
      <c r="J704"/>
      <c r="M704"/>
    </row>
    <row r="705" spans="10:13" ht="15">
      <c r="J705"/>
      <c r="M705"/>
    </row>
    <row r="706" spans="10:13" ht="15">
      <c r="J706"/>
      <c r="M706"/>
    </row>
    <row r="707" spans="10:13" ht="15">
      <c r="J707"/>
      <c r="M707"/>
    </row>
    <row r="708" spans="10:13" ht="15">
      <c r="J708"/>
      <c r="M708"/>
    </row>
    <row r="709" spans="10:13" ht="15">
      <c r="J709"/>
      <c r="M709"/>
    </row>
    <row r="710" spans="10:13" ht="15">
      <c r="J710"/>
      <c r="M710"/>
    </row>
    <row r="711" spans="10:13" ht="15">
      <c r="J711"/>
      <c r="M711"/>
    </row>
    <row r="712" spans="10:13" ht="15">
      <c r="J712"/>
      <c r="M712"/>
    </row>
    <row r="713" spans="10:13" ht="15">
      <c r="J713"/>
      <c r="M713"/>
    </row>
    <row r="714" spans="10:13" ht="15">
      <c r="J714"/>
      <c r="M714"/>
    </row>
    <row r="715" spans="10:13" ht="15">
      <c r="J715"/>
      <c r="M715"/>
    </row>
    <row r="716" spans="10:13" ht="15">
      <c r="J716"/>
      <c r="M716"/>
    </row>
    <row r="717" spans="10:13" ht="15">
      <c r="J717"/>
      <c r="M717"/>
    </row>
    <row r="718" spans="10:13" ht="15">
      <c r="J718"/>
      <c r="M718"/>
    </row>
    <row r="719" spans="10:13" ht="15">
      <c r="J719"/>
      <c r="M719"/>
    </row>
    <row r="720" spans="10:13" ht="15">
      <c r="J720"/>
      <c r="M720"/>
    </row>
    <row r="721" spans="10:13" ht="15">
      <c r="J721"/>
      <c r="M721"/>
    </row>
    <row r="722" spans="10:13" ht="15">
      <c r="J722"/>
      <c r="L722"/>
      <c r="M722"/>
    </row>
    <row r="723" spans="10:13" ht="15">
      <c r="J723"/>
      <c r="L723"/>
      <c r="M723"/>
    </row>
    <row r="724" spans="10:13" ht="15">
      <c r="J724"/>
      <c r="L724"/>
      <c r="M724"/>
    </row>
    <row r="725" spans="10:13" ht="15">
      <c r="J725"/>
      <c r="L725"/>
      <c r="M725"/>
    </row>
    <row r="726" spans="10:13" ht="15">
      <c r="J726"/>
      <c r="L726"/>
      <c r="M726"/>
    </row>
    <row r="727" spans="10:13" ht="15">
      <c r="J727"/>
      <c r="L727"/>
      <c r="M727"/>
    </row>
    <row r="728" spans="10:13" ht="15">
      <c r="J728"/>
      <c r="L728"/>
      <c r="M728"/>
    </row>
    <row r="729" spans="10:13" ht="15">
      <c r="J729"/>
      <c r="L729"/>
      <c r="M729"/>
    </row>
    <row r="730" spans="10:13" ht="15">
      <c r="J730"/>
      <c r="L730"/>
      <c r="M730"/>
    </row>
    <row r="731" spans="10:13" ht="15">
      <c r="J731"/>
      <c r="L731"/>
      <c r="M731"/>
    </row>
    <row r="732" spans="10:13" ht="15">
      <c r="J732"/>
      <c r="L732"/>
      <c r="M732"/>
    </row>
    <row r="733" spans="10:13" ht="15">
      <c r="J733"/>
      <c r="L733"/>
      <c r="M733"/>
    </row>
    <row r="734" spans="10:13" ht="15">
      <c r="J734"/>
      <c r="L734"/>
      <c r="M734"/>
    </row>
    <row r="735" spans="10:13" ht="15">
      <c r="J735"/>
      <c r="L735"/>
      <c r="M735"/>
    </row>
    <row r="736" spans="10:13" ht="15">
      <c r="J736"/>
      <c r="L736"/>
      <c r="M736"/>
    </row>
    <row r="737" spans="10:13" ht="15">
      <c r="J737"/>
      <c r="L737"/>
      <c r="M737"/>
    </row>
    <row r="738" spans="10:13" ht="15">
      <c r="J738"/>
      <c r="L738"/>
      <c r="M738"/>
    </row>
    <row r="739" spans="10:13" ht="15">
      <c r="J739"/>
      <c r="L739"/>
      <c r="M739"/>
    </row>
    <row r="740" spans="10:13" ht="15">
      <c r="J740"/>
      <c r="L740"/>
      <c r="M740"/>
    </row>
    <row r="741" spans="5:14" ht="15">
      <c r="E741"/>
      <c r="F741"/>
      <c r="G741"/>
      <c r="H741"/>
      <c r="I741"/>
      <c r="J741"/>
      <c r="K741"/>
      <c r="L741"/>
      <c r="M741"/>
      <c r="N741"/>
    </row>
    <row r="742" spans="5:14" ht="15">
      <c r="E742"/>
      <c r="F742"/>
      <c r="G742"/>
      <c r="H742"/>
      <c r="I742"/>
      <c r="J742"/>
      <c r="K742"/>
      <c r="L742"/>
      <c r="M742"/>
      <c r="N742"/>
    </row>
    <row r="743" spans="5:14" ht="15">
      <c r="E743"/>
      <c r="F743"/>
      <c r="G743"/>
      <c r="H743"/>
      <c r="I743"/>
      <c r="J743"/>
      <c r="K743"/>
      <c r="L743"/>
      <c r="M743"/>
      <c r="N743"/>
    </row>
    <row r="744" spans="5:14" ht="15">
      <c r="E744"/>
      <c r="F744"/>
      <c r="G744"/>
      <c r="H744"/>
      <c r="I744"/>
      <c r="J744"/>
      <c r="K744"/>
      <c r="L744"/>
      <c r="M744"/>
      <c r="N744"/>
    </row>
    <row r="745" spans="5:14" ht="15">
      <c r="E745"/>
      <c r="F745"/>
      <c r="G745"/>
      <c r="H745"/>
      <c r="I745"/>
      <c r="J745"/>
      <c r="K745"/>
      <c r="L745"/>
      <c r="M745"/>
      <c r="N745"/>
    </row>
    <row r="746" spans="5:14" ht="15">
      <c r="E746"/>
      <c r="F746"/>
      <c r="G746"/>
      <c r="H746"/>
      <c r="I746"/>
      <c r="J746"/>
      <c r="K746"/>
      <c r="L746"/>
      <c r="M746"/>
      <c r="N746"/>
    </row>
    <row r="747" spans="5:14" ht="15">
      <c r="E747"/>
      <c r="F747"/>
      <c r="G747"/>
      <c r="H747"/>
      <c r="I747"/>
      <c r="J747"/>
      <c r="K747"/>
      <c r="L747"/>
      <c r="M747"/>
      <c r="N747"/>
    </row>
    <row r="748" spans="5:14" ht="15">
      <c r="E748"/>
      <c r="F748"/>
      <c r="G748"/>
      <c r="H748"/>
      <c r="I748"/>
      <c r="J748"/>
      <c r="K748"/>
      <c r="L748"/>
      <c r="M748"/>
      <c r="N748"/>
    </row>
    <row r="749" spans="5:14" ht="15">
      <c r="E749"/>
      <c r="F749"/>
      <c r="G749"/>
      <c r="H749"/>
      <c r="I749"/>
      <c r="J749"/>
      <c r="K749"/>
      <c r="L749"/>
      <c r="M749"/>
      <c r="N749"/>
    </row>
    <row r="750" spans="5:14" ht="15">
      <c r="E750"/>
      <c r="F750"/>
      <c r="G750"/>
      <c r="H750"/>
      <c r="I750"/>
      <c r="J750"/>
      <c r="K750"/>
      <c r="L750"/>
      <c r="M750"/>
      <c r="N750"/>
    </row>
    <row r="751" spans="5:14" ht="15">
      <c r="E751"/>
      <c r="F751"/>
      <c r="G751"/>
      <c r="H751"/>
      <c r="I751"/>
      <c r="J751"/>
      <c r="K751"/>
      <c r="L751"/>
      <c r="M751"/>
      <c r="N751"/>
    </row>
    <row r="752" spans="5:14" ht="15">
      <c r="E752"/>
      <c r="F752"/>
      <c r="G752"/>
      <c r="H752"/>
      <c r="I752"/>
      <c r="J752"/>
      <c r="K752"/>
      <c r="L752"/>
      <c r="M752"/>
      <c r="N752"/>
    </row>
    <row r="753" spans="5:14" ht="15">
      <c r="E753"/>
      <c r="F753"/>
      <c r="G753"/>
      <c r="H753"/>
      <c r="I753"/>
      <c r="J753"/>
      <c r="K753"/>
      <c r="L753"/>
      <c r="M753"/>
      <c r="N753"/>
    </row>
    <row r="754" spans="5:14" ht="15">
      <c r="E754"/>
      <c r="F754"/>
      <c r="G754"/>
      <c r="H754"/>
      <c r="I754"/>
      <c r="J754"/>
      <c r="K754"/>
      <c r="L754"/>
      <c r="M754"/>
      <c r="N754"/>
    </row>
    <row r="755" spans="5:14" ht="15">
      <c r="E755"/>
      <c r="F755"/>
      <c r="G755"/>
      <c r="H755"/>
      <c r="I755"/>
      <c r="J755"/>
      <c r="K755"/>
      <c r="L755"/>
      <c r="M755"/>
      <c r="N755"/>
    </row>
    <row r="756" spans="5:14" ht="15">
      <c r="E756"/>
      <c r="F756"/>
      <c r="G756"/>
      <c r="H756"/>
      <c r="I756"/>
      <c r="J756"/>
      <c r="K756"/>
      <c r="L756"/>
      <c r="M756"/>
      <c r="N756"/>
    </row>
    <row r="757" spans="5:14" ht="15">
      <c r="E757"/>
      <c r="F757"/>
      <c r="G757"/>
      <c r="H757"/>
      <c r="I757"/>
      <c r="J757"/>
      <c r="K757"/>
      <c r="L757"/>
      <c r="M757"/>
      <c r="N757"/>
    </row>
    <row r="758" spans="5:14" ht="15">
      <c r="E758"/>
      <c r="F758"/>
      <c r="G758"/>
      <c r="H758"/>
      <c r="I758"/>
      <c r="J758"/>
      <c r="K758"/>
      <c r="L758"/>
      <c r="M758"/>
      <c r="N758"/>
    </row>
    <row r="759" spans="5:14" ht="15">
      <c r="E759"/>
      <c r="F759"/>
      <c r="G759"/>
      <c r="H759"/>
      <c r="I759"/>
      <c r="J759"/>
      <c r="K759"/>
      <c r="L759"/>
      <c r="M759"/>
      <c r="N759"/>
    </row>
    <row r="760" spans="5:14" ht="15">
      <c r="E760"/>
      <c r="F760"/>
      <c r="G760"/>
      <c r="H760"/>
      <c r="I760"/>
      <c r="J760"/>
      <c r="K760"/>
      <c r="L760"/>
      <c r="M760"/>
      <c r="N760"/>
    </row>
    <row r="761" spans="5:14" ht="15">
      <c r="E761"/>
      <c r="F761"/>
      <c r="G761"/>
      <c r="H761"/>
      <c r="I761"/>
      <c r="J761"/>
      <c r="K761"/>
      <c r="L761"/>
      <c r="M761"/>
      <c r="N761"/>
    </row>
    <row r="762" spans="5:14" ht="15">
      <c r="E762"/>
      <c r="F762"/>
      <c r="G762"/>
      <c r="H762"/>
      <c r="I762"/>
      <c r="J762"/>
      <c r="K762"/>
      <c r="L762"/>
      <c r="M762"/>
      <c r="N762"/>
    </row>
    <row r="763" spans="5:14" ht="15">
      <c r="E763"/>
      <c r="F763"/>
      <c r="G763"/>
      <c r="H763"/>
      <c r="I763"/>
      <c r="J763"/>
      <c r="K763"/>
      <c r="L763"/>
      <c r="M763"/>
      <c r="N763"/>
    </row>
    <row r="764" spans="5:14" ht="15">
      <c r="E764"/>
      <c r="F764"/>
      <c r="G764"/>
      <c r="H764"/>
      <c r="I764"/>
      <c r="J764"/>
      <c r="K764"/>
      <c r="L764"/>
      <c r="M764"/>
      <c r="N764"/>
    </row>
    <row r="765" spans="5:14" ht="15">
      <c r="E765"/>
      <c r="F765"/>
      <c r="G765"/>
      <c r="H765"/>
      <c r="I765"/>
      <c r="J765"/>
      <c r="K765"/>
      <c r="L765"/>
      <c r="M765"/>
      <c r="N765"/>
    </row>
    <row r="766" spans="5:14" ht="15">
      <c r="E766"/>
      <c r="F766"/>
      <c r="G766"/>
      <c r="H766"/>
      <c r="I766"/>
      <c r="J766"/>
      <c r="K766"/>
      <c r="L766"/>
      <c r="M766"/>
      <c r="N766"/>
    </row>
    <row r="767" spans="5:14" ht="15">
      <c r="E767"/>
      <c r="F767"/>
      <c r="G767"/>
      <c r="H767"/>
      <c r="I767"/>
      <c r="J767"/>
      <c r="K767"/>
      <c r="L767"/>
      <c r="M767"/>
      <c r="N767"/>
    </row>
    <row r="768" spans="5:14" ht="15">
      <c r="E768"/>
      <c r="F768"/>
      <c r="G768"/>
      <c r="H768"/>
      <c r="I768"/>
      <c r="J768"/>
      <c r="K768"/>
      <c r="L768"/>
      <c r="M768"/>
      <c r="N768"/>
    </row>
    <row r="769" spans="5:14" ht="15">
      <c r="E769"/>
      <c r="F769"/>
      <c r="G769"/>
      <c r="H769"/>
      <c r="I769"/>
      <c r="J769"/>
      <c r="K769"/>
      <c r="L769"/>
      <c r="M769"/>
      <c r="N769"/>
    </row>
    <row r="770" spans="5:14" ht="15">
      <c r="E770"/>
      <c r="F770"/>
      <c r="G770"/>
      <c r="H770"/>
      <c r="I770"/>
      <c r="J770"/>
      <c r="K770"/>
      <c r="L770"/>
      <c r="M770"/>
      <c r="N770"/>
    </row>
    <row r="771" spans="5:14" ht="15">
      <c r="E771"/>
      <c r="F771"/>
      <c r="G771"/>
      <c r="H771"/>
      <c r="I771"/>
      <c r="J771"/>
      <c r="K771"/>
      <c r="L771"/>
      <c r="M771"/>
      <c r="N771"/>
    </row>
    <row r="772" spans="5:14" ht="15">
      <c r="E772"/>
      <c r="F772"/>
      <c r="G772"/>
      <c r="H772"/>
      <c r="I772"/>
      <c r="J772"/>
      <c r="K772"/>
      <c r="L772"/>
      <c r="M772"/>
      <c r="N772"/>
    </row>
    <row r="773" spans="5:14" ht="15">
      <c r="E773"/>
      <c r="F773"/>
      <c r="G773"/>
      <c r="H773"/>
      <c r="I773"/>
      <c r="J773"/>
      <c r="K773"/>
      <c r="L773"/>
      <c r="M773"/>
      <c r="N773"/>
    </row>
    <row r="774" spans="5:14" ht="15">
      <c r="E774"/>
      <c r="F774"/>
      <c r="G774"/>
      <c r="H774"/>
      <c r="I774"/>
      <c r="J774"/>
      <c r="K774"/>
      <c r="L774"/>
      <c r="M774"/>
      <c r="N774"/>
    </row>
    <row r="775" spans="5:14" ht="15">
      <c r="E775"/>
      <c r="F775"/>
      <c r="G775"/>
      <c r="H775"/>
      <c r="I775"/>
      <c r="J775"/>
      <c r="K775"/>
      <c r="L775"/>
      <c r="M775"/>
      <c r="N775"/>
    </row>
    <row r="776" spans="5:14" ht="15">
      <c r="E776"/>
      <c r="F776"/>
      <c r="G776"/>
      <c r="H776"/>
      <c r="I776"/>
      <c r="J776"/>
      <c r="K776"/>
      <c r="L776"/>
      <c r="M776"/>
      <c r="N776"/>
    </row>
    <row r="777" spans="5:14" ht="15">
      <c r="E777"/>
      <c r="F777"/>
      <c r="G777"/>
      <c r="H777"/>
      <c r="I777"/>
      <c r="J777"/>
      <c r="K777"/>
      <c r="L777"/>
      <c r="M777"/>
      <c r="N777"/>
    </row>
    <row r="778" spans="5:14" ht="15">
      <c r="E778"/>
      <c r="F778"/>
      <c r="G778"/>
      <c r="H778"/>
      <c r="I778"/>
      <c r="J778"/>
      <c r="K778"/>
      <c r="L778"/>
      <c r="M778"/>
      <c r="N778"/>
    </row>
    <row r="779" spans="5:14" ht="15">
      <c r="E779"/>
      <c r="F779"/>
      <c r="G779"/>
      <c r="H779"/>
      <c r="I779"/>
      <c r="J779"/>
      <c r="K779"/>
      <c r="L779"/>
      <c r="M779"/>
      <c r="N779"/>
    </row>
    <row r="780" spans="5:14" ht="15">
      <c r="E780"/>
      <c r="F780"/>
      <c r="G780"/>
      <c r="H780"/>
      <c r="I780"/>
      <c r="J780"/>
      <c r="K780"/>
      <c r="L780"/>
      <c r="M780"/>
      <c r="N780"/>
    </row>
    <row r="781" spans="5:14" ht="15">
      <c r="E781"/>
      <c r="F781"/>
      <c r="G781"/>
      <c r="H781"/>
      <c r="I781"/>
      <c r="J781"/>
      <c r="K781"/>
      <c r="L781"/>
      <c r="M781"/>
      <c r="N781"/>
    </row>
    <row r="782" spans="5:14" ht="15">
      <c r="E782"/>
      <c r="F782"/>
      <c r="G782"/>
      <c r="H782"/>
      <c r="I782"/>
      <c r="J782"/>
      <c r="K782"/>
      <c r="L782"/>
      <c r="M782"/>
      <c r="N782"/>
    </row>
    <row r="783" spans="5:14" ht="15">
      <c r="E783"/>
      <c r="F783"/>
      <c r="G783"/>
      <c r="H783"/>
      <c r="I783"/>
      <c r="J783"/>
      <c r="K783"/>
      <c r="L783"/>
      <c r="M783"/>
      <c r="N783"/>
    </row>
    <row r="784" spans="5:14" ht="15">
      <c r="E784"/>
      <c r="F784"/>
      <c r="G784"/>
      <c r="H784"/>
      <c r="I784"/>
      <c r="J784"/>
      <c r="K784"/>
      <c r="L784"/>
      <c r="M784"/>
      <c r="N784"/>
    </row>
    <row r="785" spans="5:14" ht="15">
      <c r="E785"/>
      <c r="F785"/>
      <c r="G785"/>
      <c r="H785"/>
      <c r="I785"/>
      <c r="J785"/>
      <c r="K785"/>
      <c r="L785"/>
      <c r="M785"/>
      <c r="N785"/>
    </row>
    <row r="786" spans="5:14" ht="15">
      <c r="E786"/>
      <c r="F786"/>
      <c r="G786"/>
      <c r="H786"/>
      <c r="I786"/>
      <c r="J786"/>
      <c r="K786"/>
      <c r="L786"/>
      <c r="M786"/>
      <c r="N786"/>
    </row>
    <row r="787" spans="5:14" ht="15">
      <c r="E787"/>
      <c r="F787"/>
      <c r="G787"/>
      <c r="H787"/>
      <c r="I787"/>
      <c r="J787"/>
      <c r="K787"/>
      <c r="L787"/>
      <c r="M787"/>
      <c r="N787"/>
    </row>
    <row r="788" spans="5:14" ht="15">
      <c r="E788"/>
      <c r="F788"/>
      <c r="G788"/>
      <c r="H788"/>
      <c r="I788"/>
      <c r="J788"/>
      <c r="K788"/>
      <c r="L788"/>
      <c r="M788"/>
      <c r="N788"/>
    </row>
    <row r="789" spans="5:14" ht="15">
      <c r="E789"/>
      <c r="F789"/>
      <c r="G789"/>
      <c r="H789"/>
      <c r="I789"/>
      <c r="J789"/>
      <c r="K789"/>
      <c r="L789"/>
      <c r="M789"/>
      <c r="N789"/>
    </row>
    <row r="790" spans="5:14" ht="15">
      <c r="E790"/>
      <c r="F790"/>
      <c r="G790"/>
      <c r="H790"/>
      <c r="I790"/>
      <c r="J790"/>
      <c r="K790"/>
      <c r="L790"/>
      <c r="M790"/>
      <c r="N790"/>
    </row>
    <row r="791" spans="5:14" ht="15">
      <c r="E791"/>
      <c r="F791"/>
      <c r="G791"/>
      <c r="H791"/>
      <c r="I791"/>
      <c r="J791"/>
      <c r="K791"/>
      <c r="L791"/>
      <c r="M791"/>
      <c r="N791"/>
    </row>
    <row r="792" spans="5:14" ht="15">
      <c r="E792"/>
      <c r="F792"/>
      <c r="G792"/>
      <c r="H792"/>
      <c r="I792"/>
      <c r="J792"/>
      <c r="K792"/>
      <c r="L792"/>
      <c r="M792"/>
      <c r="N792"/>
    </row>
    <row r="793" spans="5:14" ht="15">
      <c r="E793"/>
      <c r="F793"/>
      <c r="G793"/>
      <c r="H793"/>
      <c r="I793"/>
      <c r="J793"/>
      <c r="K793"/>
      <c r="L793"/>
      <c r="M793"/>
      <c r="N793"/>
    </row>
    <row r="794" spans="5:14" ht="15">
      <c r="E794"/>
      <c r="F794"/>
      <c r="G794"/>
      <c r="H794"/>
      <c r="I794"/>
      <c r="J794"/>
      <c r="K794"/>
      <c r="L794"/>
      <c r="M794"/>
      <c r="N794"/>
    </row>
    <row r="795" spans="5:14" ht="15">
      <c r="E795"/>
      <c r="F795"/>
      <c r="G795"/>
      <c r="H795"/>
      <c r="I795"/>
      <c r="J795"/>
      <c r="K795"/>
      <c r="L795"/>
      <c r="M795"/>
      <c r="N795"/>
    </row>
    <row r="796" spans="5:14" ht="15">
      <c r="E796"/>
      <c r="F796"/>
      <c r="G796"/>
      <c r="H796"/>
      <c r="I796"/>
      <c r="J796"/>
      <c r="K796"/>
      <c r="L796"/>
      <c r="M796"/>
      <c r="N796"/>
    </row>
    <row r="797" spans="5:14" ht="15">
      <c r="E797"/>
      <c r="F797"/>
      <c r="G797"/>
      <c r="H797"/>
      <c r="I797"/>
      <c r="J797"/>
      <c r="K797"/>
      <c r="L797"/>
      <c r="M797"/>
      <c r="N797"/>
    </row>
    <row r="798" spans="5:14" ht="15">
      <c r="E798"/>
      <c r="F798"/>
      <c r="G798"/>
      <c r="H798"/>
      <c r="I798"/>
      <c r="J798"/>
      <c r="K798"/>
      <c r="L798"/>
      <c r="M798"/>
      <c r="N798"/>
    </row>
    <row r="799" spans="5:14" ht="15">
      <c r="E799"/>
      <c r="F799"/>
      <c r="G799"/>
      <c r="H799"/>
      <c r="I799"/>
      <c r="J799"/>
      <c r="K799"/>
      <c r="L799"/>
      <c r="M799"/>
      <c r="N799"/>
    </row>
    <row r="800" spans="5:14" ht="15">
      <c r="E800"/>
      <c r="F800"/>
      <c r="G800"/>
      <c r="H800"/>
      <c r="I800"/>
      <c r="J800"/>
      <c r="K800"/>
      <c r="L800"/>
      <c r="M800"/>
      <c r="N800"/>
    </row>
    <row r="801" spans="5:14" ht="15">
      <c r="E801"/>
      <c r="F801"/>
      <c r="G801"/>
      <c r="H801"/>
      <c r="I801"/>
      <c r="J801"/>
      <c r="K801"/>
      <c r="L801"/>
      <c r="M801"/>
      <c r="N801"/>
    </row>
    <row r="802" spans="5:14" ht="15">
      <c r="E802"/>
      <c r="F802"/>
      <c r="G802"/>
      <c r="H802"/>
      <c r="I802"/>
      <c r="J802"/>
      <c r="K802"/>
      <c r="L802"/>
      <c r="M802"/>
      <c r="N802"/>
    </row>
    <row r="803" spans="5:14" ht="15">
      <c r="E803"/>
      <c r="F803"/>
      <c r="G803"/>
      <c r="H803"/>
      <c r="I803"/>
      <c r="J803"/>
      <c r="K803"/>
      <c r="L803"/>
      <c r="M803"/>
      <c r="N803"/>
    </row>
    <row r="804" spans="5:14" ht="15">
      <c r="E804"/>
      <c r="F804"/>
      <c r="G804"/>
      <c r="H804"/>
      <c r="I804"/>
      <c r="J804"/>
      <c r="K804"/>
      <c r="L804"/>
      <c r="M804"/>
      <c r="N804"/>
    </row>
    <row r="805" spans="5:14" ht="15">
      <c r="E805"/>
      <c r="F805"/>
      <c r="G805"/>
      <c r="H805"/>
      <c r="I805"/>
      <c r="J805"/>
      <c r="K805"/>
      <c r="L805"/>
      <c r="M805"/>
      <c r="N805"/>
    </row>
    <row r="806" spans="5:14" ht="15">
      <c r="E806"/>
      <c r="F806"/>
      <c r="G806"/>
      <c r="H806"/>
      <c r="I806"/>
      <c r="J806"/>
      <c r="K806"/>
      <c r="L806"/>
      <c r="M806"/>
      <c r="N806"/>
    </row>
    <row r="807" spans="5:14" ht="15">
      <c r="E807"/>
      <c r="F807"/>
      <c r="G807"/>
      <c r="H807"/>
      <c r="I807"/>
      <c r="J807"/>
      <c r="K807"/>
      <c r="L807"/>
      <c r="M807"/>
      <c r="N807"/>
    </row>
    <row r="808" spans="5:14" ht="15">
      <c r="E808"/>
      <c r="F808"/>
      <c r="G808"/>
      <c r="H808"/>
      <c r="I808"/>
      <c r="J808"/>
      <c r="K808"/>
      <c r="L808"/>
      <c r="M808"/>
      <c r="N808"/>
    </row>
    <row r="809" spans="5:14" ht="15">
      <c r="E809"/>
      <c r="F809"/>
      <c r="G809"/>
      <c r="H809"/>
      <c r="I809"/>
      <c r="J809"/>
      <c r="K809"/>
      <c r="L809"/>
      <c r="M809"/>
      <c r="N809"/>
    </row>
    <row r="810" spans="5:14" ht="15">
      <c r="E810"/>
      <c r="F810"/>
      <c r="G810"/>
      <c r="H810"/>
      <c r="I810"/>
      <c r="J810"/>
      <c r="K810"/>
      <c r="L810"/>
      <c r="M810"/>
      <c r="N810"/>
    </row>
    <row r="811" spans="5:14" ht="15">
      <c r="E811"/>
      <c r="F811"/>
      <c r="G811"/>
      <c r="H811"/>
      <c r="I811"/>
      <c r="J811"/>
      <c r="K811"/>
      <c r="L811"/>
      <c r="M811"/>
      <c r="N811"/>
    </row>
    <row r="812" spans="5:14" ht="15">
      <c r="E812"/>
      <c r="F812"/>
      <c r="G812"/>
      <c r="H812"/>
      <c r="I812"/>
      <c r="J812"/>
      <c r="K812"/>
      <c r="L812"/>
      <c r="M812"/>
      <c r="N812"/>
    </row>
    <row r="813" spans="5:14" ht="15">
      <c r="E813"/>
      <c r="F813"/>
      <c r="G813"/>
      <c r="H813"/>
      <c r="I813"/>
      <c r="J813"/>
      <c r="K813"/>
      <c r="L813"/>
      <c r="M813"/>
      <c r="N813"/>
    </row>
    <row r="814" spans="5:14" ht="15">
      <c r="E814"/>
      <c r="F814"/>
      <c r="G814"/>
      <c r="H814"/>
      <c r="I814"/>
      <c r="J814"/>
      <c r="K814"/>
      <c r="L814"/>
      <c r="M814"/>
      <c r="N814"/>
    </row>
    <row r="815" spans="5:14" ht="15">
      <c r="E815"/>
      <c r="F815"/>
      <c r="G815"/>
      <c r="H815"/>
      <c r="I815"/>
      <c r="J815"/>
      <c r="K815"/>
      <c r="L815"/>
      <c r="M815"/>
      <c r="N815"/>
    </row>
    <row r="816" spans="5:14" ht="15">
      <c r="E816"/>
      <c r="F816"/>
      <c r="G816"/>
      <c r="H816"/>
      <c r="I816"/>
      <c r="J816"/>
      <c r="K816"/>
      <c r="L816"/>
      <c r="M816"/>
      <c r="N816"/>
    </row>
  </sheetData>
  <mergeCells count="2">
    <mergeCell ref="M1:N1"/>
    <mergeCell ref="D1:J1"/>
  </mergeCells>
  <printOptions gridLines="1"/>
  <pageMargins left="0.25" right="0.25" top="0.75" bottom="0.75" header="0.5" footer="0.5"/>
  <pageSetup fitToHeight="33" fitToWidth="1" horizontalDpi="600" verticalDpi="600" orientation="landscape" paperSize="3" scale="50" r:id="rId1"/>
  <headerFooter alignWithMargins="0"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bcs</cp:lastModifiedBy>
  <cp:lastPrinted>2001-06-14T00:20:55Z</cp:lastPrinted>
  <dcterms:created xsi:type="dcterms:W3CDTF">1999-10-15T14:14:21Z</dcterms:created>
  <dcterms:modified xsi:type="dcterms:W3CDTF">2001-06-25T18:46:14Z</dcterms:modified>
  <cp:category/>
  <cp:version/>
  <cp:contentType/>
  <cp:contentStatus/>
</cp:coreProperties>
</file>